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amidadecounty.sharepoint.com/sites/FIN/CD/AR/Shared Documents/Financial Reporting/ACFR2025/Enterprise Roll-up Templates/"/>
    </mc:Choice>
  </mc:AlternateContent>
  <xr:revisionPtr revIDLastSave="390" documentId="13_ncr:1_{5B697EB1-48CE-4261-9EC1-2D71B68D7C8E}" xr6:coauthVersionLast="47" xr6:coauthVersionMax="47" xr10:uidLastSave="{B3BED0D7-2C56-4043-A827-865C927FF7A1}"/>
  <bookViews>
    <workbookView xWindow="13092" yWindow="-17388" windowWidth="30936" windowHeight="16896" activeTab="5" xr2:uid="{738FB6AD-DBEC-4E34-9924-CB09A6B1E499}"/>
  </bookViews>
  <sheets>
    <sheet name="ROA" sheetId="1" r:id="rId1"/>
    <sheet name="Lease liability" sheetId="2" r:id="rId2"/>
    <sheet name="Future lease pymt" sheetId="3" r:id="rId3"/>
    <sheet name="Lease receivable" sheetId="4" r:id="rId4"/>
    <sheet name="Deferred inflows" sheetId="5" r:id="rId5"/>
    <sheet name="Future lease rec" sheetId="6" r:id="rId6"/>
  </sheets>
  <definedNames>
    <definedName name="\0">#REF!</definedName>
    <definedName name="_xlnm.Print_Are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2" l="1"/>
  <c r="C13" i="2"/>
  <c r="C12" i="2"/>
  <c r="C26" i="1"/>
  <c r="C25" i="1"/>
  <c r="C24" i="1"/>
  <c r="C20" i="1"/>
  <c r="C19" i="1"/>
  <c r="C18" i="1"/>
  <c r="F21" i="5"/>
  <c r="F20" i="5"/>
  <c r="C73" i="4"/>
  <c r="F4" i="4"/>
  <c r="F5" i="4"/>
  <c r="F6" i="4" s="1" a="1"/>
  <c r="F6" i="4" s="1"/>
  <c r="F100" i="1"/>
  <c r="F101" i="1"/>
  <c r="C102" i="1"/>
  <c r="C103" i="1"/>
  <c r="C21" i="1" a="1"/>
  <c r="C21" i="1"/>
  <c r="C27" i="1" a="1"/>
  <c r="C27" i="1"/>
  <c r="C28" i="1"/>
  <c r="C118" i="1"/>
  <c r="C60" i="1"/>
  <c r="C41" i="1"/>
  <c r="C42" i="1"/>
  <c r="C54" i="1"/>
  <c r="C65" i="1"/>
  <c r="C66" i="1"/>
  <c r="C78" i="1"/>
  <c r="C89" i="1"/>
  <c r="C90" i="1"/>
  <c r="C110" i="1"/>
  <c r="C115" i="1"/>
  <c r="C116" i="1"/>
  <c r="E35" i="1"/>
  <c r="D19" i="1"/>
  <c r="E19" i="1"/>
  <c r="D20" i="1"/>
  <c r="E20" i="1"/>
  <c r="F60" i="2"/>
  <c r="F61" i="2"/>
  <c r="F62" i="2"/>
  <c r="F4" i="2"/>
  <c r="F35" i="3"/>
  <c r="F36" i="3"/>
  <c r="F37" i="3"/>
  <c r="F38" i="3"/>
  <c r="F39" i="3"/>
  <c r="F40" i="3"/>
  <c r="F41" i="3"/>
  <c r="F42" i="3"/>
  <c r="F43" i="3" a="1"/>
  <c r="F43" i="3"/>
  <c r="D43" i="3" a="1"/>
  <c r="D43" i="3"/>
  <c r="F9" i="3"/>
  <c r="F4" i="3"/>
  <c r="F141" i="6"/>
  <c r="F140" i="6"/>
  <c r="F139" i="6"/>
  <c r="F138" i="6"/>
  <c r="F168" i="6"/>
  <c r="F167" i="6"/>
  <c r="F166" i="6"/>
  <c r="F165" i="6"/>
  <c r="F194" i="6"/>
  <c r="F193" i="6"/>
  <c r="F192" i="6"/>
  <c r="F191" i="6"/>
  <c r="F227" i="6"/>
  <c r="F226" i="6"/>
  <c r="F225" i="6"/>
  <c r="F224" i="6"/>
  <c r="F223" i="6"/>
  <c r="F261" i="6"/>
  <c r="F260" i="6"/>
  <c r="F259" i="6"/>
  <c r="F258" i="6"/>
  <c r="F286" i="6"/>
  <c r="F285" i="6"/>
  <c r="F284" i="6"/>
  <c r="F283" i="6"/>
  <c r="F282" i="6"/>
  <c r="D34" i="6"/>
  <c r="C13" i="4"/>
  <c r="C12" i="4"/>
  <c r="C14" i="5"/>
  <c r="C13" i="5"/>
  <c r="F6" i="2"/>
  <c r="G7" i="2" a="1"/>
  <c r="G7" i="2"/>
  <c r="F5" i="2"/>
  <c r="F7" i="2" a="1"/>
  <c r="F7" i="2"/>
  <c r="E7" i="2" a="1"/>
  <c r="E7" i="2"/>
  <c r="D7" i="2" a="1"/>
  <c r="D7" i="2"/>
  <c r="C7" i="2" a="1"/>
  <c r="C7" i="2"/>
  <c r="F10" i="1"/>
  <c r="F11" i="1"/>
  <c r="F12" i="1"/>
  <c r="F13" i="1" a="1"/>
  <c r="F13" i="1"/>
  <c r="E13" i="1" a="1"/>
  <c r="E13" i="1"/>
  <c r="D13" i="1" a="1"/>
  <c r="D13" i="1"/>
  <c r="E7" i="1" a="1"/>
  <c r="E7" i="1"/>
  <c r="D7" i="1" a="1"/>
  <c r="D7" i="1"/>
  <c r="C13" i="1" a="1"/>
  <c r="C13" i="1"/>
  <c r="C7" i="1" a="1"/>
  <c r="C7" i="1"/>
  <c r="F4" i="1"/>
  <c r="F5" i="1"/>
  <c r="F6" i="1"/>
  <c r="F7" i="1" a="1"/>
  <c r="F7" i="1"/>
  <c r="C35" i="1"/>
  <c r="D52" i="6"/>
  <c r="D31" i="6"/>
  <c r="E31" i="6"/>
  <c r="F31" i="6"/>
  <c r="E14" i="5"/>
  <c r="E301" i="6"/>
  <c r="D301" i="6"/>
  <c r="F300" i="6"/>
  <c r="F299" i="6"/>
  <c r="F298" i="6"/>
  <c r="F297" i="6"/>
  <c r="F296" i="6"/>
  <c r="F295" i="6"/>
  <c r="F294" i="6"/>
  <c r="F293" i="6"/>
  <c r="F292" i="6"/>
  <c r="F291" i="6"/>
  <c r="F290" i="6"/>
  <c r="F289" i="6"/>
  <c r="F288" i="6"/>
  <c r="F287" i="6"/>
  <c r="F281" i="6"/>
  <c r="F280" i="6"/>
  <c r="F279" i="6"/>
  <c r="F278" i="6"/>
  <c r="F277" i="6"/>
  <c r="F276" i="6"/>
  <c r="F275" i="6"/>
  <c r="F301" i="6"/>
  <c r="E270" i="6"/>
  <c r="D270" i="6"/>
  <c r="F269" i="6"/>
  <c r="F268" i="6"/>
  <c r="F267" i="6"/>
  <c r="F266" i="6"/>
  <c r="F265" i="6"/>
  <c r="F264" i="6"/>
  <c r="F263" i="6"/>
  <c r="F262" i="6"/>
  <c r="F257" i="6"/>
  <c r="F256" i="6"/>
  <c r="F255" i="6"/>
  <c r="F254" i="6"/>
  <c r="F253" i="6"/>
  <c r="F252" i="6"/>
  <c r="F251" i="6"/>
  <c r="F250" i="6"/>
  <c r="F249" i="6"/>
  <c r="F248" i="6"/>
  <c r="F247" i="6"/>
  <c r="F246" i="6"/>
  <c r="F245" i="6"/>
  <c r="F244" i="6"/>
  <c r="E239" i="6"/>
  <c r="D239" i="6"/>
  <c r="F238" i="6"/>
  <c r="F237" i="6"/>
  <c r="F236" i="6"/>
  <c r="F235" i="6"/>
  <c r="F234" i="6"/>
  <c r="F233" i="6"/>
  <c r="F232" i="6"/>
  <c r="F231" i="6"/>
  <c r="F230" i="6"/>
  <c r="F229" i="6"/>
  <c r="F228" i="6"/>
  <c r="F222" i="6"/>
  <c r="F221" i="6"/>
  <c r="F220" i="6"/>
  <c r="F219" i="6"/>
  <c r="F218" i="6"/>
  <c r="F217" i="6"/>
  <c r="F216" i="6"/>
  <c r="F215" i="6"/>
  <c r="F214" i="6"/>
  <c r="F213" i="6"/>
  <c r="F239" i="6"/>
  <c r="E208" i="6"/>
  <c r="D208" i="6"/>
  <c r="F207" i="6"/>
  <c r="F206" i="6"/>
  <c r="F205" i="6"/>
  <c r="F204" i="6"/>
  <c r="F203" i="6"/>
  <c r="F202" i="6"/>
  <c r="F201" i="6"/>
  <c r="F200" i="6"/>
  <c r="F199" i="6"/>
  <c r="F198" i="6"/>
  <c r="F197" i="6"/>
  <c r="F196" i="6"/>
  <c r="F195" i="6"/>
  <c r="F190" i="6"/>
  <c r="F189" i="6"/>
  <c r="F188" i="6"/>
  <c r="F187" i="6"/>
  <c r="F186" i="6"/>
  <c r="F185" i="6"/>
  <c r="F184" i="6"/>
  <c r="F183" i="6"/>
  <c r="F182" i="6"/>
  <c r="E177" i="6"/>
  <c r="D177" i="6"/>
  <c r="F176" i="6"/>
  <c r="F175" i="6"/>
  <c r="F174" i="6"/>
  <c r="F173" i="6"/>
  <c r="F172" i="6"/>
  <c r="F171" i="6"/>
  <c r="F170" i="6"/>
  <c r="F169" i="6"/>
  <c r="F164" i="6"/>
  <c r="F163" i="6"/>
  <c r="F162" i="6"/>
  <c r="F161" i="6"/>
  <c r="F160" i="6"/>
  <c r="F159" i="6"/>
  <c r="F158" i="6"/>
  <c r="F157" i="6"/>
  <c r="F156" i="6"/>
  <c r="F155" i="6"/>
  <c r="F154" i="6"/>
  <c r="F153" i="6"/>
  <c r="F152" i="6"/>
  <c r="F151" i="6"/>
  <c r="E146" i="6"/>
  <c r="D146" i="6"/>
  <c r="F145" i="6"/>
  <c r="F144" i="6"/>
  <c r="F143" i="6"/>
  <c r="F142" i="6"/>
  <c r="F137" i="6"/>
  <c r="F136" i="6"/>
  <c r="F135" i="6"/>
  <c r="F134" i="6"/>
  <c r="F133" i="6"/>
  <c r="F132" i="6"/>
  <c r="F131" i="6"/>
  <c r="F130" i="6"/>
  <c r="F129" i="6"/>
  <c r="F128" i="6"/>
  <c r="F127" i="6"/>
  <c r="F126" i="6"/>
  <c r="F125" i="6"/>
  <c r="F124" i="6"/>
  <c r="F123" i="6"/>
  <c r="F122" i="6"/>
  <c r="F121" i="6"/>
  <c r="F120" i="6"/>
  <c r="E115" i="6"/>
  <c r="F114" i="6"/>
  <c r="F113" i="6"/>
  <c r="F112" i="6"/>
  <c r="F111" i="6"/>
  <c r="F110" i="6"/>
  <c r="F109" i="6"/>
  <c r="F108" i="6"/>
  <c r="F107" i="6"/>
  <c r="F106" i="6"/>
  <c r="F105" i="6"/>
  <c r="F104" i="6"/>
  <c r="F103" i="6"/>
  <c r="F102" i="6"/>
  <c r="F101" i="6"/>
  <c r="F100" i="6"/>
  <c r="F99" i="6"/>
  <c r="F98" i="6"/>
  <c r="F97" i="6"/>
  <c r="F96" i="6"/>
  <c r="F95" i="6"/>
  <c r="F94" i="6"/>
  <c r="F93" i="6"/>
  <c r="F92" i="6"/>
  <c r="F91" i="6"/>
  <c r="F90" i="6"/>
  <c r="D115" i="6"/>
  <c r="E83" i="6"/>
  <c r="D83" i="6"/>
  <c r="F83" i="6"/>
  <c r="E82" i="6"/>
  <c r="D82" i="6"/>
  <c r="F82" i="6"/>
  <c r="E81" i="6"/>
  <c r="D81" i="6"/>
  <c r="F81" i="6"/>
  <c r="E80" i="6"/>
  <c r="D80" i="6"/>
  <c r="F80" i="6"/>
  <c r="E79" i="6"/>
  <c r="D79" i="6"/>
  <c r="F79" i="6"/>
  <c r="E78" i="6"/>
  <c r="D78" i="6"/>
  <c r="F78" i="6"/>
  <c r="E77" i="6"/>
  <c r="D77" i="6"/>
  <c r="F77" i="6"/>
  <c r="E76" i="6"/>
  <c r="D76" i="6"/>
  <c r="E75" i="6"/>
  <c r="D75" i="6"/>
  <c r="F75" i="6"/>
  <c r="E74" i="6"/>
  <c r="D74" i="6"/>
  <c r="E73" i="6"/>
  <c r="D73" i="6"/>
  <c r="F73" i="6"/>
  <c r="E72" i="6"/>
  <c r="D72" i="6"/>
  <c r="E71" i="6"/>
  <c r="D71" i="6"/>
  <c r="E70" i="6"/>
  <c r="D70" i="6"/>
  <c r="E69" i="6"/>
  <c r="D69" i="6"/>
  <c r="F69" i="6"/>
  <c r="E68" i="6"/>
  <c r="D68" i="6"/>
  <c r="E67" i="6"/>
  <c r="D67" i="6"/>
  <c r="F67" i="6"/>
  <c r="E66" i="6"/>
  <c r="D66" i="6"/>
  <c r="E65" i="6"/>
  <c r="D65" i="6"/>
  <c r="F65" i="6"/>
  <c r="E64" i="6"/>
  <c r="D64" i="6"/>
  <c r="E63" i="6"/>
  <c r="D63" i="6"/>
  <c r="E62" i="6"/>
  <c r="D62" i="6"/>
  <c r="E61" i="6"/>
  <c r="D61" i="6"/>
  <c r="E60" i="6"/>
  <c r="D60" i="6"/>
  <c r="E59" i="6"/>
  <c r="D59" i="6"/>
  <c r="F59" i="6"/>
  <c r="E58" i="6"/>
  <c r="D58" i="6"/>
  <c r="E51" i="6"/>
  <c r="D51" i="6"/>
  <c r="F51" i="6"/>
  <c r="E50" i="6"/>
  <c r="D50" i="6"/>
  <c r="F50" i="6"/>
  <c r="E49" i="6"/>
  <c r="D49" i="6"/>
  <c r="F49" i="6"/>
  <c r="E48" i="6"/>
  <c r="D48" i="6"/>
  <c r="E47" i="6"/>
  <c r="D47" i="6"/>
  <c r="F47" i="6"/>
  <c r="E46" i="6"/>
  <c r="D46" i="6"/>
  <c r="F46" i="6"/>
  <c r="E45" i="6"/>
  <c r="D45" i="6"/>
  <c r="E44" i="6"/>
  <c r="D44" i="6"/>
  <c r="E43" i="6"/>
  <c r="D43" i="6"/>
  <c r="E42" i="6"/>
  <c r="D42" i="6"/>
  <c r="F42" i="6"/>
  <c r="E41" i="6"/>
  <c r="D41" i="6"/>
  <c r="F41" i="6"/>
  <c r="E40" i="6"/>
  <c r="D40" i="6"/>
  <c r="D39" i="6"/>
  <c r="E39" i="6"/>
  <c r="F39" i="6"/>
  <c r="E38" i="6"/>
  <c r="D38" i="6"/>
  <c r="E37" i="6"/>
  <c r="D37" i="6"/>
  <c r="E36" i="6"/>
  <c r="D36" i="6"/>
  <c r="F36" i="6"/>
  <c r="E35" i="6"/>
  <c r="D35" i="6"/>
  <c r="E34" i="6"/>
  <c r="E33" i="6"/>
  <c r="D33" i="6"/>
  <c r="E32" i="6"/>
  <c r="D32" i="6"/>
  <c r="F32" i="6"/>
  <c r="E26" i="6"/>
  <c r="E52" i="6"/>
  <c r="D26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E64" i="5"/>
  <c r="D64" i="5"/>
  <c r="C64" i="5"/>
  <c r="F63" i="5"/>
  <c r="F62" i="5"/>
  <c r="E57" i="5"/>
  <c r="D57" i="5"/>
  <c r="C57" i="5"/>
  <c r="F56" i="5"/>
  <c r="F55" i="5"/>
  <c r="F57" i="5"/>
  <c r="E50" i="5"/>
  <c r="D50" i="5"/>
  <c r="C50" i="5"/>
  <c r="F49" i="5"/>
  <c r="F50" i="5"/>
  <c r="F48" i="5"/>
  <c r="E43" i="5"/>
  <c r="D43" i="5"/>
  <c r="C43" i="5"/>
  <c r="F42" i="5"/>
  <c r="F41" i="5"/>
  <c r="E36" i="5"/>
  <c r="D36" i="5"/>
  <c r="C36" i="5"/>
  <c r="F35" i="5"/>
  <c r="F34" i="5"/>
  <c r="F27" i="5"/>
  <c r="F28" i="5"/>
  <c r="F29" i="5"/>
  <c r="E29" i="5"/>
  <c r="D29" i="5"/>
  <c r="C29" i="5"/>
  <c r="F22" i="5"/>
  <c r="E22" i="5"/>
  <c r="D22" i="5"/>
  <c r="C22" i="5"/>
  <c r="D14" i="5"/>
  <c r="E13" i="5"/>
  <c r="E15" i="5" a="1"/>
  <c r="E15" i="5"/>
  <c r="D13" i="5"/>
  <c r="E7" i="5" a="1"/>
  <c r="E7" i="5"/>
  <c r="D7" i="5" a="1"/>
  <c r="D7" i="5"/>
  <c r="C7" i="5" a="1"/>
  <c r="C7" i="5" s="1"/>
  <c r="F6" i="5"/>
  <c r="F7" i="5" s="1" a="1"/>
  <c r="F7" i="5" s="1"/>
  <c r="F5" i="5"/>
  <c r="G70" i="4"/>
  <c r="E70" i="4"/>
  <c r="D70" i="4"/>
  <c r="C70" i="4"/>
  <c r="F69" i="4"/>
  <c r="F68" i="4"/>
  <c r="G62" i="4"/>
  <c r="E62" i="4"/>
  <c r="D62" i="4"/>
  <c r="C62" i="4"/>
  <c r="F61" i="4"/>
  <c r="F60" i="4"/>
  <c r="G54" i="4"/>
  <c r="F54" i="4"/>
  <c r="G239" i="6"/>
  <c r="E54" i="4"/>
  <c r="D54" i="4"/>
  <c r="C54" i="4"/>
  <c r="F53" i="4"/>
  <c r="F52" i="4"/>
  <c r="G46" i="4"/>
  <c r="E46" i="4"/>
  <c r="D46" i="4"/>
  <c r="C46" i="4"/>
  <c r="F45" i="4"/>
  <c r="F44" i="4"/>
  <c r="F46" i="4"/>
  <c r="G38" i="4"/>
  <c r="E38" i="4"/>
  <c r="D38" i="4"/>
  <c r="C38" i="4"/>
  <c r="F37" i="4"/>
  <c r="F36" i="4"/>
  <c r="F38" i="4"/>
  <c r="G30" i="4"/>
  <c r="E30" i="4"/>
  <c r="D30" i="4"/>
  <c r="C30" i="4"/>
  <c r="F29" i="4"/>
  <c r="F28" i="4"/>
  <c r="F30" i="4"/>
  <c r="G146" i="6"/>
  <c r="G23" i="4"/>
  <c r="E23" i="4"/>
  <c r="D23" i="4"/>
  <c r="C23" i="4"/>
  <c r="F22" i="4"/>
  <c r="F21" i="4"/>
  <c r="F23" i="4"/>
  <c r="G14" i="4" a="1"/>
  <c r="G14" i="4"/>
  <c r="C14" i="4" a="1"/>
  <c r="C14" i="4"/>
  <c r="E14" i="4" a="1"/>
  <c r="E14" i="4"/>
  <c r="F12" i="4"/>
  <c r="G6" i="4" a="1"/>
  <c r="G6" i="4"/>
  <c r="D6" i="4" a="1"/>
  <c r="D6" i="4"/>
  <c r="C6" i="4" a="1"/>
  <c r="C6" i="4" s="1"/>
  <c r="E168" i="3"/>
  <c r="D168" i="3"/>
  <c r="F167" i="3"/>
  <c r="F166" i="3"/>
  <c r="F165" i="3"/>
  <c r="F164" i="3"/>
  <c r="F163" i="3"/>
  <c r="F162" i="3"/>
  <c r="F161" i="3"/>
  <c r="F160" i="3"/>
  <c r="F159" i="3"/>
  <c r="F158" i="3"/>
  <c r="F157" i="3"/>
  <c r="F156" i="3"/>
  <c r="E150" i="3"/>
  <c r="D150" i="3"/>
  <c r="F149" i="3"/>
  <c r="F148" i="3"/>
  <c r="F147" i="3"/>
  <c r="F146" i="3"/>
  <c r="F145" i="3"/>
  <c r="F144" i="3"/>
  <c r="F143" i="3"/>
  <c r="F142" i="3"/>
  <c r="F141" i="3"/>
  <c r="F140" i="3"/>
  <c r="F139" i="3"/>
  <c r="F138" i="3"/>
  <c r="F150" i="3"/>
  <c r="E132" i="3"/>
  <c r="D132" i="3"/>
  <c r="F131" i="3"/>
  <c r="F130" i="3"/>
  <c r="F129" i="3"/>
  <c r="F128" i="3"/>
  <c r="F127" i="3"/>
  <c r="F126" i="3"/>
  <c r="F125" i="3"/>
  <c r="F124" i="3"/>
  <c r="F123" i="3"/>
  <c r="F122" i="3"/>
  <c r="F121" i="3"/>
  <c r="F120" i="3"/>
  <c r="E114" i="3"/>
  <c r="D11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E96" i="3"/>
  <c r="D96" i="3"/>
  <c r="F95" i="3"/>
  <c r="F94" i="3"/>
  <c r="F93" i="3"/>
  <c r="F92" i="3"/>
  <c r="F91" i="3"/>
  <c r="F90" i="3"/>
  <c r="F89" i="3"/>
  <c r="F88" i="3"/>
  <c r="F87" i="3"/>
  <c r="F86" i="3"/>
  <c r="F85" i="3"/>
  <c r="F84" i="3"/>
  <c r="F96" i="3"/>
  <c r="E78" i="3"/>
  <c r="D78" i="3"/>
  <c r="F77" i="3"/>
  <c r="F76" i="3"/>
  <c r="F75" i="3"/>
  <c r="F74" i="3"/>
  <c r="F73" i="3"/>
  <c r="F72" i="3"/>
  <c r="F71" i="3"/>
  <c r="F70" i="3"/>
  <c r="F69" i="3"/>
  <c r="F68" i="3"/>
  <c r="F67" i="3"/>
  <c r="F66" i="3"/>
  <c r="F78" i="3"/>
  <c r="E61" i="3"/>
  <c r="D61" i="3"/>
  <c r="F60" i="3"/>
  <c r="F59" i="3"/>
  <c r="F58" i="3"/>
  <c r="F57" i="3"/>
  <c r="F56" i="3"/>
  <c r="F55" i="3"/>
  <c r="F54" i="3"/>
  <c r="F53" i="3"/>
  <c r="F52" i="3"/>
  <c r="F51" i="3"/>
  <c r="F50" i="3"/>
  <c r="F49" i="3"/>
  <c r="F28" i="3"/>
  <c r="F27" i="3"/>
  <c r="F26" i="3"/>
  <c r="F24" i="3"/>
  <c r="F23" i="3"/>
  <c r="F22" i="3"/>
  <c r="E14" i="3" a="1"/>
  <c r="E14" i="3"/>
  <c r="F13" i="3"/>
  <c r="F12" i="3"/>
  <c r="F11" i="3"/>
  <c r="D14" i="3" a="1"/>
  <c r="D14" i="3"/>
  <c r="F10" i="3"/>
  <c r="F8" i="3"/>
  <c r="F7" i="3"/>
  <c r="F6" i="3"/>
  <c r="F5" i="3"/>
  <c r="G71" i="2"/>
  <c r="E71" i="2"/>
  <c r="D71" i="2"/>
  <c r="C71" i="2"/>
  <c r="F70" i="2"/>
  <c r="F69" i="2"/>
  <c r="F68" i="2"/>
  <c r="G63" i="2"/>
  <c r="E63" i="2"/>
  <c r="D63" i="2"/>
  <c r="C63" i="2"/>
  <c r="G55" i="2"/>
  <c r="E55" i="2"/>
  <c r="D55" i="2"/>
  <c r="C55" i="2"/>
  <c r="F54" i="2"/>
  <c r="F53" i="2"/>
  <c r="F52" i="2"/>
  <c r="F55" i="2"/>
  <c r="G47" i="2"/>
  <c r="E47" i="2"/>
  <c r="D47" i="2"/>
  <c r="C47" i="2"/>
  <c r="F46" i="2"/>
  <c r="F45" i="2"/>
  <c r="F44" i="2"/>
  <c r="F47" i="2"/>
  <c r="G39" i="2"/>
  <c r="E39" i="2"/>
  <c r="D39" i="2"/>
  <c r="C39" i="2"/>
  <c r="F38" i="2"/>
  <c r="F37" i="2"/>
  <c r="F36" i="2"/>
  <c r="G31" i="2"/>
  <c r="E31" i="2"/>
  <c r="D31" i="2"/>
  <c r="C31" i="2"/>
  <c r="F30" i="2"/>
  <c r="F29" i="2"/>
  <c r="F28" i="2"/>
  <c r="F31" i="2"/>
  <c r="G23" i="2"/>
  <c r="E23" i="2"/>
  <c r="D23" i="2"/>
  <c r="C23" i="2"/>
  <c r="F22" i="2"/>
  <c r="F21" i="2"/>
  <c r="F20" i="2"/>
  <c r="F14" i="2"/>
  <c r="F13" i="2"/>
  <c r="G15" i="2" a="1"/>
  <c r="G15" i="2"/>
  <c r="D15" i="2" a="1"/>
  <c r="D15" i="2"/>
  <c r="D73" i="2"/>
  <c r="E110" i="1"/>
  <c r="E115" i="1"/>
  <c r="E116" i="1"/>
  <c r="D115" i="1"/>
  <c r="D110" i="1"/>
  <c r="D116" i="1"/>
  <c r="F114" i="1"/>
  <c r="F113" i="1"/>
  <c r="F115" i="1"/>
  <c r="F109" i="1"/>
  <c r="F108" i="1"/>
  <c r="F110" i="1"/>
  <c r="F116" i="1"/>
  <c r="F102" i="1"/>
  <c r="E102" i="1"/>
  <c r="E97" i="1"/>
  <c r="E103" i="1"/>
  <c r="D102" i="1"/>
  <c r="D97" i="1"/>
  <c r="D103" i="1"/>
  <c r="C97" i="1"/>
  <c r="F96" i="1"/>
  <c r="F95" i="1"/>
  <c r="F87" i="1"/>
  <c r="F88" i="1"/>
  <c r="F89" i="1"/>
  <c r="E89" i="1"/>
  <c r="D89" i="1"/>
  <c r="D84" i="1"/>
  <c r="D90" i="1"/>
  <c r="E84" i="1"/>
  <c r="C84" i="1"/>
  <c r="F83" i="1"/>
  <c r="F82" i="1"/>
  <c r="F84" i="1"/>
  <c r="F90" i="1"/>
  <c r="C72" i="1"/>
  <c r="C77" i="1"/>
  <c r="E77" i="1"/>
  <c r="D77" i="1"/>
  <c r="F76" i="1"/>
  <c r="F75" i="1"/>
  <c r="F70" i="1"/>
  <c r="F71" i="1"/>
  <c r="F72" i="1"/>
  <c r="E72" i="1"/>
  <c r="E78" i="1"/>
  <c r="D72" i="1"/>
  <c r="E60" i="1"/>
  <c r="E65" i="1"/>
  <c r="E66" i="1"/>
  <c r="D65" i="1"/>
  <c r="D60" i="1"/>
  <c r="D66" i="1"/>
  <c r="F64" i="1"/>
  <c r="F63" i="1"/>
  <c r="F65" i="1"/>
  <c r="F58" i="1"/>
  <c r="F59" i="1"/>
  <c r="F60" i="1"/>
  <c r="F66" i="1"/>
  <c r="E48" i="1"/>
  <c r="E53" i="1"/>
  <c r="E54" i="1"/>
  <c r="D53" i="1"/>
  <c r="C53" i="1"/>
  <c r="F52" i="1"/>
  <c r="F51" i="1"/>
  <c r="D48" i="1"/>
  <c r="C48" i="1"/>
  <c r="F47" i="1"/>
  <c r="F46" i="1"/>
  <c r="F48" i="1"/>
  <c r="F32" i="1"/>
  <c r="F33" i="1"/>
  <c r="F34" i="1"/>
  <c r="F35" i="1"/>
  <c r="F38" i="1"/>
  <c r="F39" i="1"/>
  <c r="F40" i="1"/>
  <c r="F41" i="1"/>
  <c r="F42" i="1"/>
  <c r="E41" i="1"/>
  <c r="D41" i="1"/>
  <c r="E42" i="1"/>
  <c r="D35" i="1"/>
  <c r="E26" i="1"/>
  <c r="D26" i="1"/>
  <c r="F26" i="1"/>
  <c r="E25" i="1"/>
  <c r="D25" i="1"/>
  <c r="E24" i="1"/>
  <c r="D24" i="1"/>
  <c r="E18" i="1"/>
  <c r="E21" i="1" a="1"/>
  <c r="E21" i="1"/>
  <c r="D18" i="1"/>
  <c r="F18" i="1"/>
  <c r="F76" i="6"/>
  <c r="F146" i="6"/>
  <c r="F62" i="6"/>
  <c r="F70" i="6"/>
  <c r="F177" i="6"/>
  <c r="F72" i="6"/>
  <c r="F74" i="6"/>
  <c r="F71" i="6"/>
  <c r="F208" i="6"/>
  <c r="F64" i="6"/>
  <c r="F68" i="6"/>
  <c r="F66" i="6"/>
  <c r="F63" i="6"/>
  <c r="F270" i="6"/>
  <c r="F61" i="6"/>
  <c r="D84" i="6"/>
  <c r="D303" i="6"/>
  <c r="F60" i="6"/>
  <c r="E53" i="6" a="1"/>
  <c r="E53" i="6"/>
  <c r="F40" i="6"/>
  <c r="F44" i="6"/>
  <c r="F37" i="6"/>
  <c r="F48" i="6"/>
  <c r="F34" i="6"/>
  <c r="F33" i="6"/>
  <c r="F35" i="6"/>
  <c r="F38" i="6"/>
  <c r="F43" i="6"/>
  <c r="F45" i="6"/>
  <c r="F52" i="6"/>
  <c r="F53" i="6" a="1"/>
  <c r="F53" i="6"/>
  <c r="F114" i="3"/>
  <c r="F61" i="3"/>
  <c r="F25" i="3"/>
  <c r="D29" i="3" a="1"/>
  <c r="D29" i="3"/>
  <c r="F20" i="3"/>
  <c r="F14" i="3" a="1"/>
  <c r="F14" i="3"/>
  <c r="F64" i="5"/>
  <c r="F43" i="5"/>
  <c r="F36" i="5"/>
  <c r="D15" i="5" a="1"/>
  <c r="D15" i="5"/>
  <c r="D17" i="5"/>
  <c r="F14" i="5"/>
  <c r="F70" i="4"/>
  <c r="G301" i="6"/>
  <c r="H301" i="6"/>
  <c r="F62" i="4"/>
  <c r="E73" i="4"/>
  <c r="F63" i="2"/>
  <c r="E27" i="1" a="1"/>
  <c r="E27" i="1"/>
  <c r="E28" i="1"/>
  <c r="E90" i="1"/>
  <c r="E118" i="1"/>
  <c r="D21" i="1" a="1"/>
  <c r="D21" i="1"/>
  <c r="F19" i="1"/>
  <c r="F20" i="1"/>
  <c r="F97" i="1"/>
  <c r="F103" i="1"/>
  <c r="F21" i="1" a="1"/>
  <c r="F21" i="1"/>
  <c r="D78" i="1"/>
  <c r="F77" i="1"/>
  <c r="F78" i="1"/>
  <c r="D27" i="1" a="1"/>
  <c r="D27" i="1"/>
  <c r="D54" i="1"/>
  <c r="F53" i="1"/>
  <c r="F54" i="1"/>
  <c r="D42" i="1"/>
  <c r="F24" i="1"/>
  <c r="G177" i="6"/>
  <c r="H177" i="6"/>
  <c r="E14" i="1"/>
  <c r="F25" i="1"/>
  <c r="F27" i="1" a="1"/>
  <c r="F27" i="1"/>
  <c r="E15" i="2" a="1"/>
  <c r="E15" i="2"/>
  <c r="E73" i="2"/>
  <c r="F23" i="2"/>
  <c r="F21" i="3"/>
  <c r="G208" i="6"/>
  <c r="H208" i="6"/>
  <c r="G73" i="4"/>
  <c r="D14" i="1"/>
  <c r="G78" i="3"/>
  <c r="H78" i="3"/>
  <c r="F39" i="2"/>
  <c r="D170" i="3"/>
  <c r="F132" i="3"/>
  <c r="G115" i="6"/>
  <c r="H115" i="6"/>
  <c r="G270" i="6"/>
  <c r="H270" i="6"/>
  <c r="G132" i="3"/>
  <c r="H132" i="3"/>
  <c r="G73" i="2"/>
  <c r="E43" i="3" a="1"/>
  <c r="E43" i="3"/>
  <c r="E170" i="3"/>
  <c r="E29" i="3" a="1"/>
  <c r="E29" i="3"/>
  <c r="H146" i="6"/>
  <c r="H239" i="6"/>
  <c r="G114" i="3"/>
  <c r="H114" i="3"/>
  <c r="F13" i="4"/>
  <c r="F14" i="4" a="1"/>
  <c r="F14" i="4"/>
  <c r="D14" i="4" a="1"/>
  <c r="D14" i="4"/>
  <c r="D73" i="4"/>
  <c r="C14" i="1"/>
  <c r="C15" i="2" a="1"/>
  <c r="C15" i="2"/>
  <c r="C73" i="2"/>
  <c r="F12" i="2"/>
  <c r="F15" i="2" a="1"/>
  <c r="F15" i="2"/>
  <c r="G150" i="3"/>
  <c r="H150" i="3"/>
  <c r="F71" i="2"/>
  <c r="F168" i="3"/>
  <c r="E6" i="4" a="1"/>
  <c r="E6" i="4"/>
  <c r="E66" i="5"/>
  <c r="E17" i="5"/>
  <c r="E84" i="6"/>
  <c r="E303" i="6"/>
  <c r="F19" i="3"/>
  <c r="F29" i="3" a="1"/>
  <c r="F29" i="3"/>
  <c r="F58" i="6"/>
  <c r="F89" i="6"/>
  <c r="F115" i="6"/>
  <c r="C15" i="5" a="1"/>
  <c r="C15" i="5"/>
  <c r="F25" i="6"/>
  <c r="F26" i="6"/>
  <c r="F13" i="5"/>
  <c r="F84" i="6"/>
  <c r="F303" i="6"/>
  <c r="F170" i="3"/>
  <c r="F15" i="5" a="1"/>
  <c r="F15" i="5"/>
  <c r="F17" i="5"/>
  <c r="D66" i="5"/>
  <c r="D28" i="1"/>
  <c r="D118" i="1"/>
  <c r="F28" i="1"/>
  <c r="F118" i="1"/>
  <c r="G96" i="3"/>
  <c r="H96" i="3"/>
  <c r="F73" i="4"/>
  <c r="G61" i="3"/>
  <c r="H61" i="3"/>
  <c r="C17" i="5"/>
  <c r="C66" i="5"/>
  <c r="F14" i="1"/>
  <c r="F73" i="2"/>
  <c r="D53" i="6" a="1"/>
  <c r="D53" i="6"/>
  <c r="F6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tc={0EF88D75-9DB1-4809-9A5A-7B4C8BE10C37}</author>
    <author>tc={4720F689-A4BA-4A8C-882E-3B2E0626AF5B}</author>
    <author>tc={9EEB0F4F-881B-4041-AE34-63A7523DD686}</author>
  </authors>
  <commentList>
    <comment ref="J62" authorId="0" shapeId="0" xr:uid="{0EF88D75-9DB1-4809-9A5A-7B4C8BE10C37}">
      <text>
        <t>[Threaded comment]
Your version of Excel allows you to read this threaded comment; however, any edits to it will get removed if the file is opened in a newer version of Excel. Learn more: https://go.microsoft.com/fwlink/?linkid=870924
Comment:
    $43,132 included in Other non-current assets</t>
      </text>
    </comment>
    <comment ref="K62" authorId="1" shapeId="0" xr:uid="{4720F689-A4BA-4A8C-882E-3B2E0626AF5B}">
      <text>
        <t>[Threaded comment]
Your version of Excel allows you to read this threaded comment; however, any edits to it will get removed if the file is opened in a newer version of Excel. Learn more: https://go.microsoft.com/fwlink/?linkid=870924
Comment:
    $3,404 included in other receivables unrestricted</t>
      </text>
    </comment>
    <comment ref="K70" authorId="2" shapeId="0" xr:uid="{9EEB0F4F-881B-4041-AE34-63A7523DD686}">
      <text>
        <t>[Threaded comment]
Your version of Excel allows you to read this threaded comment; however, any edits to it will get removed if the file is opened in a newer version of Excel. Learn more: https://go.microsoft.com/fwlink/?linkid=870924
Comment:
    $1 Rounding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<sst xmlns="http://schemas.openxmlformats.org/spreadsheetml/2006/main" count="745" uniqueCount="67">
  <si>
    <t>Governmental Activities</t>
  </si>
  <si>
    <t>Additions</t>
  </si>
  <si>
    <t>Deductions</t>
  </si>
  <si>
    <t>Buildings</t>
  </si>
  <si>
    <t>Equipment</t>
  </si>
  <si>
    <t>Total right to use lease assets</t>
  </si>
  <si>
    <t>Less accumulated amortization</t>
  </si>
  <si>
    <t>Total accumulated amortization</t>
  </si>
  <si>
    <t>Total right to use lease assets, net</t>
  </si>
  <si>
    <t>Business-type Activities</t>
  </si>
  <si>
    <t>Land</t>
  </si>
  <si>
    <t>Business-type Activities - Transit</t>
  </si>
  <si>
    <t>Total lease assets</t>
  </si>
  <si>
    <t>Total lease assets, net</t>
  </si>
  <si>
    <t>Business-types Activities - Solid Waste</t>
  </si>
  <si>
    <t>Business-types Activities - Seaport</t>
  </si>
  <si>
    <t>Business-types Activities - Aviation</t>
  </si>
  <si>
    <t>Business-types Activities - Public Health Trust</t>
  </si>
  <si>
    <t>Business-types Activities - Rickenbacker Causeway - N/A</t>
  </si>
  <si>
    <t>Business type variance</t>
  </si>
  <si>
    <t>Amount due within one year</t>
  </si>
  <si>
    <t>Total lease liabilities</t>
  </si>
  <si>
    <t>Business-type Activities-Transit</t>
  </si>
  <si>
    <t>Business-type Activities-Solid Waste</t>
  </si>
  <si>
    <t>Business-type Activities-Seaport</t>
  </si>
  <si>
    <t>Business-type Activities-Aviation</t>
  </si>
  <si>
    <t>Business-type Activities-PHT</t>
  </si>
  <si>
    <t>Business-type Activities-Rickenbacker-N/A</t>
  </si>
  <si>
    <t>Principal</t>
  </si>
  <si>
    <t>Interest</t>
  </si>
  <si>
    <t>Total</t>
  </si>
  <si>
    <t>Year ending September 30,</t>
  </si>
  <si>
    <t>2053-2057</t>
  </si>
  <si>
    <t>2058-2062</t>
  </si>
  <si>
    <t>Liab RF</t>
  </si>
  <si>
    <t>Var</t>
  </si>
  <si>
    <t>Govermental Activities</t>
  </si>
  <si>
    <t>Total lease receivables</t>
  </si>
  <si>
    <t>Business-type Activities-Rickenbacker</t>
  </si>
  <si>
    <t>Total deferred inflows</t>
  </si>
  <si>
    <t>Business-type Activities-WASD</t>
  </si>
  <si>
    <t>Note: Please find your department below. If your department is not listed below, please add a table to report your balances.</t>
  </si>
  <si>
    <t>Business-types Activities - Water and Sewer</t>
  </si>
  <si>
    <t>Vehicles</t>
  </si>
  <si>
    <t>Balance at October 1, 2024</t>
  </si>
  <si>
    <t>Balance at September 30, 2025</t>
  </si>
  <si>
    <t>2031-2035</t>
  </si>
  <si>
    <t>2036-2040</t>
  </si>
  <si>
    <t>2041-2045</t>
  </si>
  <si>
    <t>2046-2050</t>
  </si>
  <si>
    <t>2051-2055</t>
  </si>
  <si>
    <t>2056-2060</t>
  </si>
  <si>
    <t>2061-2065</t>
  </si>
  <si>
    <t>2066-2070</t>
  </si>
  <si>
    <t>2071-2075</t>
  </si>
  <si>
    <t>2076-2080</t>
  </si>
  <si>
    <t>2081-2085</t>
  </si>
  <si>
    <t>2086-2090</t>
  </si>
  <si>
    <t>2091-2095</t>
  </si>
  <si>
    <t>2096-2100</t>
  </si>
  <si>
    <t>2101-2105</t>
  </si>
  <si>
    <t>2106-2110</t>
  </si>
  <si>
    <t>2111-2115</t>
  </si>
  <si>
    <t>2116-2120</t>
  </si>
  <si>
    <t>2121-2125</t>
  </si>
  <si>
    <t>2126-2130</t>
  </si>
  <si>
    <t>2131-2135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</si>
</sst>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;\-0;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 Narrow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1"/>
      <name val="Calibri"/>
      <family val="2"/>
    </font>
    <font>
      <b/>
      <sz val="10"/>
      <color rgb="FFFF0000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3">
    <xf numFmtId="0" fontId="0" fillId="0" borderId="0" xfId="0"/>
    <xf numFmtId="164" fontId="3" fillId="0" borderId="0" xfId="1" applyNumberFormat="1" applyFont="1"/>
    <xf numFmtId="0" fontId="3" fillId="0" borderId="0" xfId="0" applyFont="1"/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165" fontId="3" fillId="0" borderId="0" xfId="2" applyNumberFormat="1" applyFont="1"/>
    <xf numFmtId="165" fontId="3" fillId="0" borderId="0" xfId="2" applyNumberFormat="1" applyFont="1" applyAlignment="1">
      <alignment horizontal="center" wrapText="1"/>
    </xf>
    <xf numFmtId="164" fontId="3" fillId="0" borderId="0" xfId="1" applyNumberFormat="1" applyFont="1" applyAlignment="1">
      <alignment horizontal="center" wrapText="1"/>
    </xf>
    <xf numFmtId="165" fontId="3" fillId="0" borderId="2" xfId="2" applyNumberFormat="1" applyFont="1" applyFill="1" applyBorder="1"/>
    <xf numFmtId="166" fontId="4" fillId="0" borderId="2" xfId="0" applyNumberFormat="1" applyFont="1" applyBorder="1"/>
    <xf numFmtId="165" fontId="3" fillId="0" borderId="0" xfId="0" applyNumberFormat="1" applyFont="1"/>
    <xf numFmtId="166" fontId="3" fillId="0" borderId="3" xfId="1" applyNumberFormat="1" applyFont="1" applyFill="1" applyBorder="1"/>
    <xf numFmtId="165" fontId="3" fillId="0" borderId="3" xfId="2" applyNumberFormat="1" applyFont="1" applyFill="1" applyBorder="1"/>
    <xf numFmtId="165" fontId="3" fillId="0" borderId="2" xfId="0" applyNumberFormat="1" applyFont="1" applyBorder="1"/>
    <xf numFmtId="166" fontId="3" fillId="0" borderId="2" xfId="0" applyNumberFormat="1" applyFont="1" applyBorder="1"/>
    <xf numFmtId="164" fontId="3" fillId="0" borderId="0" xfId="1" applyNumberFormat="1" applyFont="1" applyAlignment="1">
      <alignment horizontal="center" vertical="center" wrapText="1"/>
    </xf>
    <xf numFmtId="165" fontId="3" fillId="0" borderId="0" xfId="2" applyNumberFormat="1" applyFont="1" applyAlignment="1">
      <alignment horizontal="center" vertical="center" wrapText="1"/>
    </xf>
    <xf numFmtId="166" fontId="3" fillId="0" borderId="0" xfId="0" applyNumberFormat="1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165" fontId="3" fillId="0" borderId="0" xfId="2" applyNumberFormat="1" applyFont="1" applyAlignment="1">
      <alignment horizontal="center"/>
    </xf>
    <xf numFmtId="38" fontId="3" fillId="0" borderId="0" xfId="0" applyNumberFormat="1" applyFont="1"/>
    <xf numFmtId="38" fontId="3" fillId="0" borderId="4" xfId="0" applyNumberFormat="1" applyFont="1" applyBorder="1"/>
    <xf numFmtId="164" fontId="3" fillId="0" borderId="0" xfId="1" applyNumberFormat="1" applyFont="1" applyAlignment="1">
      <alignment horizontal="center"/>
    </xf>
    <xf numFmtId="0" fontId="3" fillId="0" borderId="0" xfId="0" applyFont="1" applyAlignment="1">
      <alignment horizontal="right"/>
    </xf>
    <xf numFmtId="38" fontId="3" fillId="0" borderId="0" xfId="1" applyNumberFormat="1" applyFont="1" applyBorder="1"/>
    <xf numFmtId="0" fontId="3" fillId="0" borderId="1" xfId="0" applyFont="1" applyBorder="1" applyAlignment="1">
      <alignment horizontal="center" vertical="center" wrapText="1"/>
    </xf>
    <xf numFmtId="165" fontId="3" fillId="0" borderId="0" xfId="2" applyNumberFormat="1" applyFont="1" applyFill="1"/>
    <xf numFmtId="165" fontId="3" fillId="0" borderId="0" xfId="2" applyNumberFormat="1" applyFont="1" applyBorder="1" applyAlignment="1">
      <alignment horizontal="center" wrapText="1"/>
    </xf>
    <xf numFmtId="164" fontId="3" fillId="0" borderId="0" xfId="1" applyNumberFormat="1" applyFont="1" applyBorder="1" applyAlignment="1">
      <alignment horizontal="center" wrapText="1"/>
    </xf>
    <xf numFmtId="165" fontId="3" fillId="0" borderId="0" xfId="2" applyNumberFormat="1" applyFont="1" applyBorder="1" applyAlignment="1">
      <alignment horizontal="center" vertical="center" wrapText="1"/>
    </xf>
    <xf numFmtId="166" fontId="3" fillId="0" borderId="0" xfId="2" applyNumberFormat="1" applyFont="1" applyBorder="1" applyAlignment="1">
      <alignment horizontal="center" vertical="center" wrapText="1"/>
    </xf>
    <xf numFmtId="164" fontId="3" fillId="0" borderId="0" xfId="1" applyNumberFormat="1" applyFont="1" applyBorder="1" applyAlignment="1">
      <alignment horizontal="center" vertical="center" wrapText="1"/>
    </xf>
    <xf numFmtId="166" fontId="3" fillId="0" borderId="0" xfId="1" applyNumberFormat="1" applyFont="1" applyBorder="1" applyAlignment="1">
      <alignment horizontal="center" vertical="center" wrapText="1"/>
    </xf>
    <xf numFmtId="164" fontId="3" fillId="0" borderId="0" xfId="1" applyNumberFormat="1" applyFont="1" applyBorder="1" applyAlignment="1">
      <alignment horizontal="center"/>
    </xf>
    <xf numFmtId="165" fontId="3" fillId="0" borderId="2" xfId="2" applyNumberFormat="1" applyFont="1" applyBorder="1"/>
    <xf numFmtId="164" fontId="3" fillId="0" borderId="0" xfId="1" applyNumberFormat="1" applyFont="1" applyBorder="1"/>
    <xf numFmtId="165" fontId="3" fillId="0" borderId="0" xfId="2" applyNumberFormat="1" applyFont="1" applyBorder="1"/>
    <xf numFmtId="43" fontId="3" fillId="0" borderId="0" xfId="1" applyFont="1"/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164" fontId="3" fillId="0" borderId="0" xfId="1" applyNumberFormat="1" applyFont="1" applyFill="1"/>
    <xf numFmtId="164" fontId="7" fillId="0" borderId="0" xfId="1" applyNumberFormat="1" applyFont="1" applyFill="1"/>
    <xf numFmtId="43" fontId="3" fillId="0" borderId="0" xfId="1" applyFont="1" applyAlignment="1">
      <alignment horizontal="center"/>
    </xf>
    <xf numFmtId="164" fontId="3" fillId="0" borderId="2" xfId="1" applyNumberFormat="1" applyFont="1" applyFill="1" applyBorder="1"/>
    <xf numFmtId="164" fontId="3" fillId="0" borderId="0" xfId="0" applyNumberFormat="1" applyFont="1"/>
    <xf numFmtId="0" fontId="5" fillId="0" borderId="0" xfId="0" applyFont="1" applyAlignment="1">
      <alignment horizontal="center" vertical="center"/>
    </xf>
    <xf numFmtId="164" fontId="3" fillId="0" borderId="0" xfId="1" applyNumberFormat="1" applyFont="1" applyFill="1" applyBorder="1"/>
    <xf numFmtId="164" fontId="7" fillId="0" borderId="0" xfId="1" applyNumberFormat="1" applyFont="1" applyFill="1" applyBorder="1"/>
    <xf numFmtId="166" fontId="3" fillId="0" borderId="0" xfId="1" applyNumberFormat="1" applyFont="1" applyBorder="1" applyAlignment="1">
      <alignment horizontal="center"/>
    </xf>
    <xf numFmtId="165" fontId="3" fillId="0" borderId="0" xfId="2" applyNumberFormat="1" applyFont="1" applyBorder="1" applyAlignment="1">
      <alignment horizontal="center"/>
    </xf>
    <xf numFmtId="166" fontId="3" fillId="0" borderId="0" xfId="1" applyNumberFormat="1" applyFont="1"/>
    <xf numFmtId="164" fontId="3" fillId="0" borderId="0" xfId="0" applyNumberFormat="1" applyFont="1" applyAlignment="1">
      <alignment horizontal="center" wrapText="1"/>
    </xf>
    <xf numFmtId="166" fontId="3" fillId="0" borderId="2" xfId="1" applyNumberFormat="1" applyFont="1" applyFill="1" applyBorder="1"/>
    <xf numFmtId="41" fontId="3" fillId="0" borderId="0" xfId="0" applyNumberFormat="1" applyFont="1"/>
    <xf numFmtId="165" fontId="3" fillId="0" borderId="0" xfId="2" applyNumberFormat="1" applyFont="1" applyFill="1" applyAlignment="1">
      <alignment horizontal="center" vertical="center" wrapText="1"/>
    </xf>
    <xf numFmtId="165" fontId="3" fillId="0" borderId="0" xfId="2" applyNumberFormat="1" applyFont="1" applyFill="1" applyAlignment="1">
      <alignment horizontal="center"/>
    </xf>
    <xf numFmtId="165" fontId="3" fillId="0" borderId="0" xfId="2" applyNumberFormat="1" applyFont="1" applyFill="1" applyBorder="1" applyAlignment="1">
      <alignment horizontal="center" wrapText="1"/>
    </xf>
    <xf numFmtId="164" fontId="3" fillId="0" borderId="0" xfId="1" applyNumberFormat="1" applyFont="1" applyFill="1" applyBorder="1" applyAlignment="1">
      <alignment horizontal="center" wrapText="1"/>
    </xf>
    <xf numFmtId="165" fontId="3" fillId="0" borderId="0" xfId="2" applyNumberFormat="1" applyFont="1" applyFill="1" applyBorder="1" applyAlignment="1">
      <alignment horizontal="center" vertical="center" wrapText="1"/>
    </xf>
    <xf numFmtId="165" fontId="3" fillId="0" borderId="0" xfId="2" applyNumberFormat="1" applyFont="1" applyFill="1" applyBorder="1" applyAlignment="1">
      <alignment horizontal="center"/>
    </xf>
    <xf numFmtId="165" fontId="5" fillId="0" borderId="0" xfId="0" applyNumberFormat="1" applyFont="1" applyAlignment="1">
      <alignment horizontal="center"/>
    </xf>
    <xf numFmtId="166" fontId="3" fillId="0" borderId="2" xfId="2" applyNumberFormat="1" applyFont="1" applyFill="1" applyBorder="1"/>
    <xf numFmtId="164" fontId="3" fillId="0" borderId="0" xfId="2" applyNumberFormat="1" applyFont="1" applyBorder="1" applyAlignment="1">
      <alignment horizontal="center" wrapText="1"/>
    </xf>
    <xf numFmtId="164" fontId="3" fillId="0" borderId="0" xfId="1" applyNumberFormat="1" applyFont="1" applyFill="1" applyBorder="1" applyAlignment="1">
      <alignment horizontal="center" vertical="center" wrapText="1"/>
    </xf>
    <xf numFmtId="164" fontId="3" fillId="0" borderId="0" xfId="1" applyNumberFormat="1" applyFont="1" applyFill="1" applyBorder="1" applyAlignment="1">
      <alignment horizontal="center"/>
    </xf>
    <xf numFmtId="0" fontId="2" fillId="0" borderId="0" xfId="0" applyFont="1"/>
    <xf numFmtId="0" fontId="5" fillId="0" borderId="0" xfId="0" applyFont="1"/>
    <xf numFmtId="164" fontId="6" fillId="0" borderId="0" xfId="1" applyNumberFormat="1" applyFont="1"/>
    <xf numFmtId="164" fontId="3" fillId="0" borderId="3" xfId="1" applyNumberFormat="1" applyFont="1" applyFill="1" applyBorder="1"/>
    <xf numFmtId="38" fontId="10" fillId="0" borderId="0" xfId="0" applyNumberFormat="1" applyFont="1"/>
    <xf numFmtId="165" fontId="10" fillId="0" borderId="0" xfId="2" applyNumberFormat="1" applyFont="1" applyAlignment="1">
      <alignment horizontal="center" wrapText="1"/>
    </xf>
    <xf numFmtId="164" fontId="10" fillId="0" borderId="0" xfId="1" applyNumberFormat="1" applyFont="1" applyAlignment="1">
      <alignment horizontal="center" wrapText="1"/>
    </xf>
    <xf numFmtId="164" fontId="10" fillId="0" borderId="0" xfId="1" applyNumberFormat="1" applyFont="1"/>
    <xf numFmtId="165" fontId="3" fillId="2" borderId="0" xfId="2" applyNumberFormat="1" applyFont="1" applyFill="1" applyBorder="1" applyAlignment="1">
      <alignment horizontal="center" vertical="center" wrapText="1"/>
    </xf>
    <xf numFmtId="164" fontId="3" fillId="2" borderId="0" xfId="1" applyNumberFormat="1" applyFont="1" applyFill="1" applyAlignment="1">
      <alignment horizontal="center" vertical="center" wrapText="1"/>
    </xf>
    <xf numFmtId="164" fontId="3" fillId="0" borderId="0" xfId="1" applyNumberFormat="1" applyFont="1" applyFill="1" applyAlignment="1">
      <alignment horizontal="center" vertical="center" wrapText="1"/>
    </xf>
    <xf numFmtId="38" fontId="3" fillId="0" borderId="0" xfId="1" applyNumberFormat="1" applyFont="1" applyFill="1"/>
    <xf numFmtId="164" fontId="3" fillId="0" borderId="0" xfId="1" applyNumberFormat="1" applyFont="1" applyFill="1" applyAlignment="1">
      <alignment horizontal="center" wrapText="1"/>
    </xf>
    <xf numFmtId="164" fontId="10" fillId="0" borderId="0" xfId="1" applyNumberFormat="1" applyFont="1" applyFill="1" applyAlignment="1">
      <alignment horizontal="center" wrapText="1"/>
    </xf>
    <xf numFmtId="164" fontId="10" fillId="0" borderId="0" xfId="1" applyNumberFormat="1" applyFont="1" applyFill="1"/>
    <xf numFmtId="165" fontId="3" fillId="0" borderId="4" xfId="2" applyNumberFormat="1" applyFont="1" applyFill="1" applyBorder="1"/>
    <xf numFmtId="43" fontId="3" fillId="0" borderId="4" xfId="0" applyNumberFormat="1" applyFont="1" applyBorder="1"/>
    <xf numFmtId="2" fontId="3" fillId="0" borderId="0" xfId="2" applyNumberFormat="1" applyFont="1" applyAlignment="1">
      <alignment horizontal="center"/>
    </xf>
    <xf numFmtId="2" fontId="3" fillId="0" borderId="0" xfId="0" applyNumberFormat="1" applyFont="1"/>
    <xf numFmtId="43" fontId="3" fillId="0" borderId="3" xfId="0" applyNumberFormat="1" applyFont="1" applyBorder="1"/>
    <xf numFmtId="43" fontId="3" fillId="0" borderId="0" xfId="0" applyNumberFormat="1" applyFont="1"/>
    <xf numFmtId="43" fontId="3" fillId="0" borderId="0" xfId="1" applyFont="1" applyFill="1"/>
    <xf numFmtId="43" fontId="3" fillId="0" borderId="3" xfId="1" applyFont="1" applyFill="1" applyBorder="1"/>
    <xf numFmtId="43" fontId="10" fillId="0" borderId="0" xfId="1" applyFont="1" applyFill="1" applyAlignment="1">
      <alignment horizontal="center" wrapText="1"/>
    </xf>
    <xf numFmtId="164" fontId="3" fillId="0" borderId="3" xfId="0" applyNumberFormat="1" applyFont="1" applyBorder="1"/>
    <xf numFmtId="164" fontId="3" fillId="0" borderId="4" xfId="0" applyNumberFormat="1" applyFont="1" applyBorder="1"/>
    <xf numFmtId="42" fontId="3" fillId="0" borderId="0" xfId="0" applyNumberFormat="1" applyFont="1"/>
    <xf numFmtId="42" fontId="3" fillId="0" borderId="4" xfId="0" applyNumberFormat="1" applyFont="1" applyBorder="1"/>
    <xf numFmtId="41" fontId="3" fillId="0" borderId="4" xfId="0" applyNumberFormat="1" applyFont="1" applyBorder="1"/>
    <xf numFmtId="41" fontId="3" fillId="0" borderId="3" xfId="0" applyNumberFormat="1" applyFont="1" applyBorder="1"/>
    <xf numFmtId="43" fontId="3" fillId="0" borderId="4" xfId="2" applyNumberFormat="1" applyFont="1" applyBorder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Peña, Gabriel (FIN)" id="{338216AF-B8E5-4CEB-A3E3-512BF90492AF}" userId="S::E324589@miamidade.gov::617733f7-e372-407a-940a-78cd4aba9cb4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62" dT="2023-06-15T01:49:36.89" personId="{338216AF-B8E5-4CEB-A3E3-512BF90492AF}" id="{0EF88D75-9DB1-4809-9A5A-7B4C8BE10C37}">
    <text>$43,132 included in Other non-current assets</text>
  </threadedComment>
  <threadedComment ref="K62" dT="2023-06-15T01:51:25.80" personId="{338216AF-B8E5-4CEB-A3E3-512BF90492AF}" id="{4720F689-A4BA-4A8C-882E-3B2E0626AF5B}">
    <text>$3,404 included in other receivables unrestricted</text>
  </threadedComment>
  <threadedComment ref="K70" dT="2023-06-15T01:39:07.73" personId="{338216AF-B8E5-4CEB-A3E3-512BF90492AF}" id="{9EEB0F4F-881B-4041-AE34-63A7523DD686}">
    <text>$1 Rounding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3C7D5-0CD0-431A-95A9-B1A471B406A4}">
  <dimension ref="B2:H173"/>
  <sheetViews>
    <sheetView showGridLines="0" topLeftCell="A14" zoomScale="115" zoomScaleNormal="115" workbookViewId="0">
      <selection activeCell="C24" sqref="C24"/>
    </sheetView>
  </sheetViews>
  <sheetFormatPr defaultColWidth="8.88671875" defaultRowHeight="13.2" x14ac:dyDescent="0.25"/>
  <cols>
    <col min="1" max="1" width="8.88671875" style="2"/>
    <col min="2" max="2" width="30" style="2" customWidth="1"/>
    <col min="3" max="3" width="19.6640625" style="2" customWidth="1"/>
    <col min="4" max="4" width="15.6640625" style="2" customWidth="1"/>
    <col min="5" max="5" width="13.44140625" style="2" customWidth="1"/>
    <col min="6" max="6" width="19.33203125" style="2" customWidth="1"/>
    <col min="7" max="7" width="9.44140625" style="1" bestFit="1" customWidth="1"/>
    <col min="8" max="8" width="9" style="1" bestFit="1" customWidth="1"/>
    <col min="9" max="16384" width="8.88671875" style="2"/>
  </cols>
  <sheetData>
    <row r="2" spans="2:7" x14ac:dyDescent="0.25">
      <c r="B2" s="99" t="s">
        <v>0</v>
      </c>
      <c r="C2" s="99"/>
      <c r="D2" s="99"/>
      <c r="E2" s="99"/>
      <c r="F2" s="99"/>
      <c r="G2" s="69" t="s">
        <v>41</v>
      </c>
    </row>
    <row r="3" spans="2:7" ht="68.400000000000006" customHeight="1" x14ac:dyDescent="0.25">
      <c r="C3" s="3" t="s">
        <v>44</v>
      </c>
      <c r="D3" s="4" t="s">
        <v>1</v>
      </c>
      <c r="E3" s="4" t="s">
        <v>2</v>
      </c>
      <c r="F3" s="3" t="s">
        <v>45</v>
      </c>
    </row>
    <row r="4" spans="2:7" x14ac:dyDescent="0.25">
      <c r="B4" s="2" t="s">
        <v>3</v>
      </c>
      <c r="C4" s="5">
        <v>202777</v>
      </c>
      <c r="D4" s="5"/>
      <c r="E4" s="5"/>
      <c r="F4" s="6">
        <f>SUM(C4:E4)</f>
        <v>202777</v>
      </c>
    </row>
    <row r="5" spans="2:7" x14ac:dyDescent="0.25">
      <c r="B5" s="2" t="s">
        <v>4</v>
      </c>
      <c r="C5" s="1">
        <v>973</v>
      </c>
      <c r="D5" s="1"/>
      <c r="E5" s="1"/>
      <c r="F5" s="7">
        <f>SUM(C5:E5)</f>
        <v>973</v>
      </c>
    </row>
    <row r="6" spans="2:7" x14ac:dyDescent="0.25">
      <c r="B6" s="2" t="s">
        <v>43</v>
      </c>
      <c r="C6" s="1">
        <v>0</v>
      </c>
      <c r="D6" s="1"/>
      <c r="E6" s="1"/>
      <c r="F6" s="7">
        <f>SUM(C6:E6)</f>
        <v>0</v>
      </c>
    </row>
    <row r="7" spans="2:7" ht="14.4" thickBot="1" x14ac:dyDescent="0.35">
      <c r="B7" s="2" t="s">
        <v>5</v>
      </c>
      <c r="C7" s="8" cm="1">
        <f t="array" ref="C7">SUM(ROUND(C4:C6,0))</f>
        <v>203750</v>
      </c>
      <c r="D7" s="8" cm="1">
        <f t="array" ref="D7">SUM(ROUND(D4:D6,0))</f>
        <v>0</v>
      </c>
      <c r="E7" s="9" cm="1">
        <f t="array" ref="E7">SUM(ROUND(E4:E6,0))</f>
        <v>0</v>
      </c>
      <c r="F7" s="8" cm="1">
        <f t="array" ref="F7">SUM(ROUND(F4:F6,0))</f>
        <v>203750</v>
      </c>
    </row>
    <row r="8" spans="2:7" x14ac:dyDescent="0.25">
      <c r="C8" s="10"/>
      <c r="D8" s="10"/>
      <c r="E8" s="10"/>
      <c r="F8" s="10"/>
    </row>
    <row r="9" spans="2:7" x14ac:dyDescent="0.25">
      <c r="B9" s="2" t="s">
        <v>6</v>
      </c>
      <c r="C9" s="10"/>
      <c r="D9" s="10"/>
      <c r="E9" s="10"/>
      <c r="F9" s="10"/>
    </row>
    <row r="10" spans="2:7" x14ac:dyDescent="0.25">
      <c r="B10" s="2" t="s">
        <v>3</v>
      </c>
      <c r="C10" s="10">
        <v>-35164</v>
      </c>
      <c r="D10" s="5"/>
      <c r="E10" s="10"/>
      <c r="F10" s="6">
        <f>SUM(C10:E10)</f>
        <v>-35164</v>
      </c>
    </row>
    <row r="11" spans="2:7" x14ac:dyDescent="0.25">
      <c r="B11" s="2" t="s">
        <v>4</v>
      </c>
      <c r="C11" s="1">
        <v>-284</v>
      </c>
      <c r="D11" s="1"/>
      <c r="E11" s="1"/>
      <c r="F11" s="7">
        <f>SUM(C11:E11)</f>
        <v>-284</v>
      </c>
    </row>
    <row r="12" spans="2:7" x14ac:dyDescent="0.25">
      <c r="B12" s="2" t="s">
        <v>43</v>
      </c>
      <c r="C12" s="1">
        <v>0</v>
      </c>
      <c r="D12" s="1"/>
      <c r="E12" s="1"/>
      <c r="F12" s="7">
        <f>SUM(C12:E12)</f>
        <v>0</v>
      </c>
    </row>
    <row r="13" spans="2:7" x14ac:dyDescent="0.25">
      <c r="B13" s="2" t="s">
        <v>7</v>
      </c>
      <c r="C13" s="70" cm="1">
        <f t="array" ref="C13">SUM(ROUND(C10:C12,0))</f>
        <v>-35448</v>
      </c>
      <c r="D13" s="12" cm="1">
        <f t="array" ref="D13">SUM(ROUND(D10:D12,0))</f>
        <v>0</v>
      </c>
      <c r="E13" s="11" cm="1">
        <f t="array" ref="E13">SUM(ROUND(E10:E12,0))</f>
        <v>0</v>
      </c>
      <c r="F13" s="12" cm="1">
        <f t="array" ref="F13">SUM(ROUND(F10:F12,0))</f>
        <v>-35448</v>
      </c>
    </row>
    <row r="14" spans="2:7" ht="13.8" thickBot="1" x14ac:dyDescent="0.3">
      <c r="B14" s="2" t="s">
        <v>8</v>
      </c>
      <c r="C14" s="13">
        <f>+C7+C13</f>
        <v>168302</v>
      </c>
      <c r="D14" s="13">
        <f>+D7+D13</f>
        <v>0</v>
      </c>
      <c r="E14" s="14">
        <f>+E7+E13</f>
        <v>0</v>
      </c>
      <c r="F14" s="13">
        <f>+F7+F13</f>
        <v>168302</v>
      </c>
    </row>
    <row r="16" spans="2:7" x14ac:dyDescent="0.25">
      <c r="B16" s="100" t="s">
        <v>9</v>
      </c>
      <c r="C16" s="100"/>
      <c r="D16" s="100"/>
      <c r="E16" s="100"/>
      <c r="F16" s="100"/>
    </row>
    <row r="17" spans="2:6" ht="26.4" x14ac:dyDescent="0.25">
      <c r="C17" s="3" t="s">
        <v>44</v>
      </c>
      <c r="D17" s="4" t="s">
        <v>1</v>
      </c>
      <c r="E17" s="4" t="s">
        <v>2</v>
      </c>
      <c r="F17" s="3" t="s">
        <v>45</v>
      </c>
    </row>
    <row r="18" spans="2:6" x14ac:dyDescent="0.25">
      <c r="B18" s="2" t="s">
        <v>10</v>
      </c>
      <c r="C18" s="5">
        <f>C32</f>
        <v>327</v>
      </c>
      <c r="D18" s="5">
        <f t="shared" ref="D18:E18" si="0">D32</f>
        <v>0</v>
      </c>
      <c r="E18" s="5">
        <f t="shared" si="0"/>
        <v>0</v>
      </c>
      <c r="F18" s="6">
        <f>SUM(C18:E18)</f>
        <v>327</v>
      </c>
    </row>
    <row r="19" spans="2:6" x14ac:dyDescent="0.25">
      <c r="B19" s="2" t="s">
        <v>3</v>
      </c>
      <c r="C19" s="1">
        <f>C33+C46+C58+C70+C82+C95+C108</f>
        <v>67719</v>
      </c>
      <c r="D19" s="1">
        <f t="shared" ref="D19:E20" si="1">D33+D46+D58+D70+D82+D95+D108</f>
        <v>0</v>
      </c>
      <c r="E19" s="1">
        <f t="shared" si="1"/>
        <v>0</v>
      </c>
      <c r="F19" s="7">
        <f>SUM(C19:E19)</f>
        <v>67719</v>
      </c>
    </row>
    <row r="20" spans="2:6" x14ac:dyDescent="0.25">
      <c r="B20" s="2" t="s">
        <v>4</v>
      </c>
      <c r="C20" s="1">
        <f>C34+C47+C59+C71+C83+C96+C109</f>
        <v>18888</v>
      </c>
      <c r="D20" s="1">
        <f t="shared" si="1"/>
        <v>0</v>
      </c>
      <c r="E20" s="1">
        <f t="shared" si="1"/>
        <v>0</v>
      </c>
      <c r="F20" s="7">
        <f>SUM(C20:E20)</f>
        <v>18888</v>
      </c>
    </row>
    <row r="21" spans="2:6" ht="14.4" thickBot="1" x14ac:dyDescent="0.35">
      <c r="B21" s="2" t="s">
        <v>5</v>
      </c>
      <c r="C21" s="8" cm="1">
        <f t="array" ref="C21">SUM(ROUND(C18:C20,0))</f>
        <v>86934</v>
      </c>
      <c r="D21" s="8" cm="1">
        <f t="array" ref="D21">SUM(ROUND(D18:D20,0))</f>
        <v>0</v>
      </c>
      <c r="E21" s="9" cm="1">
        <f t="array" ref="E21">SUM(ROUND(E18:E20,0))</f>
        <v>0</v>
      </c>
      <c r="F21" s="8" cm="1">
        <f t="array" ref="F21">SUM(ROUND(F18:F20,0))</f>
        <v>86934</v>
      </c>
    </row>
    <row r="22" spans="2:6" x14ac:dyDescent="0.25">
      <c r="C22" s="10"/>
      <c r="D22" s="10"/>
      <c r="E22" s="10"/>
      <c r="F22" s="10"/>
    </row>
    <row r="23" spans="2:6" x14ac:dyDescent="0.25">
      <c r="B23" s="2" t="s">
        <v>6</v>
      </c>
      <c r="C23" s="10"/>
      <c r="D23" s="10"/>
      <c r="E23" s="10"/>
      <c r="F23" s="10"/>
    </row>
    <row r="24" spans="2:6" x14ac:dyDescent="0.25">
      <c r="B24" s="2" t="s">
        <v>10</v>
      </c>
      <c r="C24" s="56">
        <f>C38</f>
        <v>-142</v>
      </c>
      <c r="D24" s="10">
        <f t="shared" ref="D24:E24" si="2">D38</f>
        <v>0</v>
      </c>
      <c r="E24" s="17">
        <f t="shared" si="2"/>
        <v>0</v>
      </c>
      <c r="F24" s="6">
        <f>SUM(C24:E24)</f>
        <v>-142</v>
      </c>
    </row>
    <row r="25" spans="2:6" x14ac:dyDescent="0.25">
      <c r="B25" s="2" t="s">
        <v>3</v>
      </c>
      <c r="C25" s="77">
        <f>C39+C51+C63+C75+C87+C100+C113</f>
        <v>-15415</v>
      </c>
      <c r="D25" s="15">
        <f t="shared" ref="D25:E26" si="3">D39+D51+D63+D75+D87+D100+D113</f>
        <v>0</v>
      </c>
      <c r="E25" s="16">
        <f t="shared" si="3"/>
        <v>0</v>
      </c>
      <c r="F25" s="7">
        <f>SUM(C25:E25)</f>
        <v>-15415</v>
      </c>
    </row>
    <row r="26" spans="2:6" x14ac:dyDescent="0.25">
      <c r="B26" s="2" t="s">
        <v>4</v>
      </c>
      <c r="C26" s="77">
        <f>C40+C52+C64+C76+C88+C101+C114</f>
        <v>-9501</v>
      </c>
      <c r="D26" s="15">
        <f t="shared" si="3"/>
        <v>0</v>
      </c>
      <c r="E26" s="15">
        <f t="shared" si="3"/>
        <v>0</v>
      </c>
      <c r="F26" s="7">
        <f t="shared" ref="F26" si="4">SUM(C26:E26)</f>
        <v>-9501</v>
      </c>
    </row>
    <row r="27" spans="2:6" ht="13.8" thickBot="1" x14ac:dyDescent="0.3">
      <c r="B27" s="2" t="s">
        <v>7</v>
      </c>
      <c r="C27" s="8" cm="1">
        <f t="array" ref="C27">SUM(ROUND(C24:C26,0))</f>
        <v>-25058</v>
      </c>
      <c r="D27" s="8" cm="1">
        <f t="array" ref="D27">SUM(ROUND(D24:D26,0))</f>
        <v>0</v>
      </c>
      <c r="E27" s="8" cm="1">
        <f t="array" ref="E27">SUM(ROUND(E24:E26,0))</f>
        <v>0</v>
      </c>
      <c r="F27" s="8" cm="1">
        <f t="array" ref="F27">SUM(ROUND(F24:F26,0))</f>
        <v>-25058</v>
      </c>
    </row>
    <row r="28" spans="2:6" ht="13.8" thickBot="1" x14ac:dyDescent="0.3">
      <c r="B28" s="2" t="s">
        <v>8</v>
      </c>
      <c r="C28" s="82">
        <f>+C21+C27</f>
        <v>61876</v>
      </c>
      <c r="D28" s="82">
        <f t="shared" ref="D28:F28" si="5">+D21+D27</f>
        <v>0</v>
      </c>
      <c r="E28" s="82">
        <f t="shared" si="5"/>
        <v>0</v>
      </c>
      <c r="F28" s="82">
        <f t="shared" si="5"/>
        <v>61876</v>
      </c>
    </row>
    <row r="29" spans="2:6" ht="13.8" thickTop="1" x14ac:dyDescent="0.25"/>
    <row r="30" spans="2:6" x14ac:dyDescent="0.25">
      <c r="B30" s="100" t="s">
        <v>11</v>
      </c>
      <c r="C30" s="100"/>
      <c r="D30" s="100"/>
      <c r="E30" s="100"/>
      <c r="F30" s="100"/>
    </row>
    <row r="31" spans="2:6" ht="26.4" x14ac:dyDescent="0.25">
      <c r="C31" s="3" t="s">
        <v>44</v>
      </c>
      <c r="D31" s="4" t="s">
        <v>1</v>
      </c>
      <c r="E31" s="4" t="s">
        <v>2</v>
      </c>
      <c r="F31" s="3" t="s">
        <v>45</v>
      </c>
    </row>
    <row r="32" spans="2:6" x14ac:dyDescent="0.25">
      <c r="B32" s="2" t="s">
        <v>10</v>
      </c>
      <c r="C32" s="16">
        <v>327</v>
      </c>
      <c r="D32" s="84"/>
      <c r="E32" s="84"/>
      <c r="F32" s="6">
        <f>SUM(C32:E32)</f>
        <v>327</v>
      </c>
    </row>
    <row r="33" spans="2:8" x14ac:dyDescent="0.25">
      <c r="B33" s="2" t="s">
        <v>3</v>
      </c>
      <c r="C33" s="1">
        <v>0</v>
      </c>
      <c r="D33" s="85"/>
      <c r="E33" s="85"/>
      <c r="F33" s="7">
        <f>SUM(C33:E33)</f>
        <v>0</v>
      </c>
    </row>
    <row r="34" spans="2:8" x14ac:dyDescent="0.25">
      <c r="B34" s="2" t="s">
        <v>4</v>
      </c>
      <c r="C34" s="42">
        <v>0</v>
      </c>
      <c r="D34" s="85"/>
      <c r="E34" s="85"/>
      <c r="F34" s="80">
        <f>SUM(C34:E34)</f>
        <v>0</v>
      </c>
      <c r="G34" s="42"/>
      <c r="H34" s="42"/>
    </row>
    <row r="35" spans="2:8" ht="13.8" thickBot="1" x14ac:dyDescent="0.3">
      <c r="B35" s="2" t="s">
        <v>12</v>
      </c>
      <c r="C35" s="23">
        <f>SUM(C32:C34)</f>
        <v>327</v>
      </c>
      <c r="D35" s="83">
        <f t="shared" ref="D35:F35" si="6">SUM(D32:D34)</f>
        <v>0</v>
      </c>
      <c r="E35" s="83">
        <f>SUM(E32:E34)</f>
        <v>0</v>
      </c>
      <c r="F35" s="23">
        <f t="shared" si="6"/>
        <v>327</v>
      </c>
      <c r="G35" s="42"/>
      <c r="H35" s="42"/>
    </row>
    <row r="36" spans="2:8" ht="13.8" thickTop="1" x14ac:dyDescent="0.25">
      <c r="C36" s="22"/>
      <c r="D36" s="22"/>
      <c r="E36" s="22"/>
      <c r="F36" s="22"/>
    </row>
    <row r="37" spans="2:8" x14ac:dyDescent="0.25">
      <c r="B37" s="2" t="s">
        <v>6</v>
      </c>
      <c r="C37" s="22"/>
      <c r="D37" s="22"/>
      <c r="E37" s="22"/>
      <c r="F37" s="22"/>
    </row>
    <row r="38" spans="2:8" x14ac:dyDescent="0.25">
      <c r="B38" s="2" t="s">
        <v>10</v>
      </c>
      <c r="C38" s="74">
        <v>-142</v>
      </c>
      <c r="D38" s="71"/>
      <c r="E38" s="71"/>
      <c r="F38" s="72">
        <f>SUM(C38:E38)</f>
        <v>-142</v>
      </c>
    </row>
    <row r="39" spans="2:8" x14ac:dyDescent="0.25">
      <c r="B39" s="2" t="s">
        <v>3</v>
      </c>
      <c r="C39" s="1">
        <v>0</v>
      </c>
      <c r="D39" s="71"/>
      <c r="E39" s="71"/>
      <c r="F39" s="73">
        <f>SUM(C39:E39)</f>
        <v>0</v>
      </c>
    </row>
    <row r="40" spans="2:8" x14ac:dyDescent="0.25">
      <c r="B40" s="2" t="s">
        <v>4</v>
      </c>
      <c r="C40" s="42">
        <v>0</v>
      </c>
      <c r="D40" s="22"/>
      <c r="E40" s="22"/>
      <c r="F40" s="80">
        <f>SUM(C40:E40)</f>
        <v>0</v>
      </c>
      <c r="G40" s="42"/>
      <c r="H40" s="42"/>
    </row>
    <row r="41" spans="2:8" x14ac:dyDescent="0.25">
      <c r="B41" s="2" t="s">
        <v>7</v>
      </c>
      <c r="C41" s="70">
        <f>SUM(C38:C40)</f>
        <v>-142</v>
      </c>
      <c r="D41" s="86">
        <f t="shared" ref="D41:F41" si="7">SUM(D38:D40)</f>
        <v>0</v>
      </c>
      <c r="E41" s="86">
        <f t="shared" si="7"/>
        <v>0</v>
      </c>
      <c r="F41" s="70">
        <f t="shared" si="7"/>
        <v>-142</v>
      </c>
      <c r="G41" s="42"/>
      <c r="H41" s="42"/>
    </row>
    <row r="42" spans="2:8" ht="13.8" thickBot="1" x14ac:dyDescent="0.3">
      <c r="B42" s="2" t="s">
        <v>13</v>
      </c>
      <c r="C42" s="23">
        <f>+C35+C41</f>
        <v>185</v>
      </c>
      <c r="D42" s="83">
        <f>+D35+D41</f>
        <v>0</v>
      </c>
      <c r="E42" s="83">
        <f t="shared" ref="E42:F42" si="8">+E35+E41</f>
        <v>0</v>
      </c>
      <c r="F42" s="23">
        <f t="shared" si="8"/>
        <v>185</v>
      </c>
      <c r="G42" s="42"/>
      <c r="H42" s="42"/>
    </row>
    <row r="43" spans="2:8" ht="13.8" thickTop="1" x14ac:dyDescent="0.25"/>
    <row r="44" spans="2:8" x14ac:dyDescent="0.25">
      <c r="B44" s="100" t="s">
        <v>14</v>
      </c>
      <c r="C44" s="100"/>
      <c r="D44" s="100"/>
      <c r="E44" s="100"/>
      <c r="F44" s="100"/>
    </row>
    <row r="45" spans="2:8" ht="26.4" x14ac:dyDescent="0.25">
      <c r="C45" s="3" t="s">
        <v>44</v>
      </c>
      <c r="D45" s="4" t="s">
        <v>1</v>
      </c>
      <c r="E45" s="4" t="s">
        <v>2</v>
      </c>
      <c r="F45" s="3" t="s">
        <v>45</v>
      </c>
    </row>
    <row r="46" spans="2:8" x14ac:dyDescent="0.25">
      <c r="B46" s="2" t="s">
        <v>3</v>
      </c>
      <c r="C46" s="78">
        <v>2019</v>
      </c>
      <c r="D46" s="22"/>
      <c r="E46" s="22"/>
      <c r="F46" s="22">
        <f>SUM(C46:E46)</f>
        <v>2019</v>
      </c>
    </row>
    <row r="47" spans="2:8" x14ac:dyDescent="0.25">
      <c r="B47" s="2" t="s">
        <v>4</v>
      </c>
      <c r="C47" s="1">
        <v>0</v>
      </c>
      <c r="D47" s="22"/>
      <c r="E47" s="22"/>
      <c r="F47" s="79">
        <f>SUM(C47:E47)</f>
        <v>0</v>
      </c>
    </row>
    <row r="48" spans="2:8" ht="13.8" thickBot="1" x14ac:dyDescent="0.3">
      <c r="B48" s="2" t="s">
        <v>12</v>
      </c>
      <c r="C48" s="23">
        <f>SUM(C46:C47)</f>
        <v>2019</v>
      </c>
      <c r="D48" s="83">
        <f t="shared" ref="D48:F48" si="9">SUM(D46:D47)</f>
        <v>0</v>
      </c>
      <c r="E48" s="83">
        <f t="shared" si="9"/>
        <v>0</v>
      </c>
      <c r="F48" s="23">
        <f t="shared" si="9"/>
        <v>2019</v>
      </c>
    </row>
    <row r="49" spans="2:8" ht="13.8" thickTop="1" x14ac:dyDescent="0.25">
      <c r="C49" s="22"/>
      <c r="D49" s="22"/>
      <c r="E49" s="22"/>
      <c r="F49" s="22"/>
    </row>
    <row r="50" spans="2:8" x14ac:dyDescent="0.25">
      <c r="B50" s="2" t="s">
        <v>6</v>
      </c>
      <c r="C50" s="22"/>
      <c r="D50" s="22"/>
      <c r="E50" s="22"/>
      <c r="F50" s="22"/>
      <c r="G50" s="42"/>
      <c r="H50" s="42"/>
    </row>
    <row r="51" spans="2:8" x14ac:dyDescent="0.25">
      <c r="B51" s="2" t="s">
        <v>3</v>
      </c>
      <c r="C51" s="42">
        <v>-1514</v>
      </c>
      <c r="D51" s="22"/>
      <c r="E51" s="22"/>
      <c r="F51" s="80">
        <f>SUM(C51:E51)</f>
        <v>-1514</v>
      </c>
      <c r="G51" s="42"/>
      <c r="H51" s="42"/>
    </row>
    <row r="52" spans="2:8" x14ac:dyDescent="0.25">
      <c r="B52" s="2" t="s">
        <v>4</v>
      </c>
      <c r="C52" s="42">
        <v>0</v>
      </c>
      <c r="D52" s="22"/>
      <c r="E52" s="22"/>
      <c r="F52" s="80">
        <f>SUM(C52:E52)</f>
        <v>0</v>
      </c>
      <c r="G52" s="42"/>
      <c r="H52" s="42"/>
    </row>
    <row r="53" spans="2:8" x14ac:dyDescent="0.25">
      <c r="B53" s="2" t="s">
        <v>7</v>
      </c>
      <c r="C53" s="70">
        <f>SUM(C51:C52)</f>
        <v>-1514</v>
      </c>
      <c r="D53" s="86">
        <f>SUM(D51:D52)</f>
        <v>0</v>
      </c>
      <c r="E53" s="86">
        <f t="shared" ref="E53:F53" si="10">SUM(E51:E52)</f>
        <v>0</v>
      </c>
      <c r="F53" s="70">
        <f t="shared" si="10"/>
        <v>-1514</v>
      </c>
      <c r="G53" s="42"/>
      <c r="H53" s="42"/>
    </row>
    <row r="54" spans="2:8" ht="13.8" thickBot="1" x14ac:dyDescent="0.3">
      <c r="B54" s="2" t="s">
        <v>13</v>
      </c>
      <c r="C54" s="23">
        <f>+C48+C53</f>
        <v>505</v>
      </c>
      <c r="D54" s="83">
        <f t="shared" ref="D54:F54" si="11">+D48+D53</f>
        <v>0</v>
      </c>
      <c r="E54" s="83">
        <f t="shared" si="11"/>
        <v>0</v>
      </c>
      <c r="F54" s="23">
        <f t="shared" si="11"/>
        <v>505</v>
      </c>
      <c r="G54" s="42"/>
      <c r="H54" s="42"/>
    </row>
    <row r="55" spans="2:8" ht="13.8" thickTop="1" x14ac:dyDescent="0.25">
      <c r="G55" s="42"/>
      <c r="H55" s="42"/>
    </row>
    <row r="56" spans="2:8" x14ac:dyDescent="0.25">
      <c r="B56" s="100" t="s">
        <v>15</v>
      </c>
      <c r="C56" s="100"/>
      <c r="D56" s="100"/>
      <c r="E56" s="100"/>
      <c r="F56" s="100"/>
      <c r="G56" s="42"/>
      <c r="H56" s="42"/>
    </row>
    <row r="57" spans="2:8" ht="26.4" x14ac:dyDescent="0.25">
      <c r="C57" s="3" t="s">
        <v>44</v>
      </c>
      <c r="D57" s="4" t="s">
        <v>1</v>
      </c>
      <c r="E57" s="4" t="s">
        <v>2</v>
      </c>
      <c r="F57" s="3" t="s">
        <v>45</v>
      </c>
      <c r="G57" s="42"/>
      <c r="H57" s="42"/>
    </row>
    <row r="58" spans="2:8" x14ac:dyDescent="0.25">
      <c r="B58" s="2" t="s">
        <v>3</v>
      </c>
      <c r="C58" s="78"/>
      <c r="D58" s="22"/>
      <c r="E58" s="22"/>
      <c r="F58" s="79">
        <f>SUM(C58:E58)</f>
        <v>0</v>
      </c>
    </row>
    <row r="59" spans="2:8" x14ac:dyDescent="0.25">
      <c r="B59" s="2" t="s">
        <v>4</v>
      </c>
      <c r="C59" s="1"/>
      <c r="D59" s="22"/>
      <c r="E59" s="22"/>
      <c r="F59" s="79">
        <f>SUM(C59:E59)</f>
        <v>0</v>
      </c>
    </row>
    <row r="60" spans="2:8" ht="13.8" thickBot="1" x14ac:dyDescent="0.3">
      <c r="B60" s="2" t="s">
        <v>12</v>
      </c>
      <c r="C60" s="83">
        <f>SUM(C58:C59)</f>
        <v>0</v>
      </c>
      <c r="D60" s="97">
        <f t="shared" ref="D60:F60" si="12">SUM(D58:D59)</f>
        <v>0</v>
      </c>
      <c r="E60" s="97">
        <f t="shared" si="12"/>
        <v>0</v>
      </c>
      <c r="F60" s="83">
        <f t="shared" si="12"/>
        <v>0</v>
      </c>
    </row>
    <row r="61" spans="2:8" ht="13.8" thickTop="1" x14ac:dyDescent="0.25">
      <c r="C61" s="87"/>
      <c r="D61" s="22"/>
      <c r="E61" s="22"/>
      <c r="F61" s="87"/>
    </row>
    <row r="62" spans="2:8" x14ac:dyDescent="0.25">
      <c r="B62" s="2" t="s">
        <v>6</v>
      </c>
      <c r="C62" s="87"/>
      <c r="D62" s="22"/>
      <c r="E62" s="22"/>
      <c r="F62" s="87"/>
      <c r="G62" s="42"/>
      <c r="H62" s="42"/>
    </row>
    <row r="63" spans="2:8" x14ac:dyDescent="0.25">
      <c r="B63" s="2" t="s">
        <v>3</v>
      </c>
      <c r="C63" s="88"/>
      <c r="D63" s="22"/>
      <c r="E63" s="22"/>
      <c r="F63" s="90">
        <f>SUM(C63:E63)</f>
        <v>0</v>
      </c>
      <c r="G63" s="42"/>
      <c r="H63" s="42"/>
    </row>
    <row r="64" spans="2:8" x14ac:dyDescent="0.25">
      <c r="B64" s="2" t="s">
        <v>4</v>
      </c>
      <c r="C64" s="88"/>
      <c r="D64" s="22"/>
      <c r="E64" s="22"/>
      <c r="F64" s="90">
        <f>SUM(C64:E64)</f>
        <v>0</v>
      </c>
      <c r="G64" s="42"/>
      <c r="H64" s="42"/>
    </row>
    <row r="65" spans="2:8" x14ac:dyDescent="0.25">
      <c r="B65" s="2" t="s">
        <v>7</v>
      </c>
      <c r="C65" s="89">
        <f>SUM(C63:C64)</f>
        <v>0</v>
      </c>
      <c r="D65" s="86">
        <f>SUM(D63:D64)</f>
        <v>0</v>
      </c>
      <c r="E65" s="86">
        <f t="shared" ref="E65:F65" si="13">SUM(E63:E64)</f>
        <v>0</v>
      </c>
      <c r="F65" s="89">
        <f t="shared" si="13"/>
        <v>0</v>
      </c>
      <c r="G65" s="42"/>
      <c r="H65" s="42"/>
    </row>
    <row r="66" spans="2:8" ht="13.8" thickBot="1" x14ac:dyDescent="0.3">
      <c r="B66" s="2" t="s">
        <v>13</v>
      </c>
      <c r="C66" s="83">
        <f>+C60+C65</f>
        <v>0</v>
      </c>
      <c r="D66" s="83">
        <f t="shared" ref="D66:F66" si="14">+D60+D65</f>
        <v>0</v>
      </c>
      <c r="E66" s="83">
        <f t="shared" si="14"/>
        <v>0</v>
      </c>
      <c r="F66" s="83">
        <f t="shared" si="14"/>
        <v>0</v>
      </c>
      <c r="G66" s="42"/>
      <c r="H66" s="42"/>
    </row>
    <row r="67" spans="2:8" ht="13.8" thickTop="1" x14ac:dyDescent="0.25">
      <c r="G67" s="42"/>
      <c r="H67" s="42"/>
    </row>
    <row r="68" spans="2:8" x14ac:dyDescent="0.25">
      <c r="B68" s="100" t="s">
        <v>16</v>
      </c>
      <c r="C68" s="100"/>
      <c r="D68" s="100"/>
      <c r="E68" s="100"/>
      <c r="F68" s="100"/>
      <c r="G68" s="42"/>
      <c r="H68" s="42"/>
    </row>
    <row r="69" spans="2:8" ht="26.4" x14ac:dyDescent="0.25">
      <c r="C69" s="3" t="s">
        <v>44</v>
      </c>
      <c r="D69" s="4" t="s">
        <v>1</v>
      </c>
      <c r="E69" s="4" t="s">
        <v>2</v>
      </c>
      <c r="F69" s="3" t="s">
        <v>45</v>
      </c>
      <c r="G69" s="42"/>
      <c r="H69" s="42"/>
    </row>
    <row r="70" spans="2:8" x14ac:dyDescent="0.25">
      <c r="B70" s="2" t="s">
        <v>3</v>
      </c>
      <c r="C70" s="78">
        <v>7355</v>
      </c>
      <c r="D70" s="22"/>
      <c r="E70" s="22"/>
      <c r="F70" s="22">
        <f>SUM(C70:E70)</f>
        <v>7355</v>
      </c>
      <c r="G70" s="42"/>
      <c r="H70" s="42"/>
    </row>
    <row r="71" spans="2:8" x14ac:dyDescent="0.25">
      <c r="B71" s="2" t="s">
        <v>4</v>
      </c>
      <c r="C71" s="93"/>
      <c r="D71" s="93"/>
      <c r="E71" s="93"/>
      <c r="F71" s="93">
        <f>SUM(C71:E71)</f>
        <v>0</v>
      </c>
      <c r="G71" s="42"/>
      <c r="H71" s="42"/>
    </row>
    <row r="72" spans="2:8" ht="13.8" thickBot="1" x14ac:dyDescent="0.3">
      <c r="B72" s="2" t="s">
        <v>12</v>
      </c>
      <c r="C72" s="94">
        <f>SUM(C70:C71)</f>
        <v>7355</v>
      </c>
      <c r="D72" s="97">
        <f t="shared" ref="D72:F72" si="15">SUM(D70:D71)</f>
        <v>0</v>
      </c>
      <c r="E72" s="97">
        <f t="shared" si="15"/>
        <v>0</v>
      </c>
      <c r="F72" s="94">
        <f t="shared" si="15"/>
        <v>7355</v>
      </c>
      <c r="G72" s="42"/>
      <c r="H72" s="42"/>
    </row>
    <row r="73" spans="2:8" ht="13.8" thickTop="1" x14ac:dyDescent="0.25">
      <c r="C73" s="22"/>
      <c r="D73" s="22"/>
      <c r="E73" s="22"/>
      <c r="F73" s="22"/>
      <c r="G73" s="42"/>
      <c r="H73" s="42"/>
    </row>
    <row r="74" spans="2:8" x14ac:dyDescent="0.25">
      <c r="B74" s="2" t="s">
        <v>6</v>
      </c>
      <c r="C74" s="22"/>
      <c r="D74" s="22"/>
      <c r="E74" s="22"/>
      <c r="F74" s="22"/>
      <c r="G74" s="42"/>
      <c r="H74" s="42"/>
    </row>
    <row r="75" spans="2:8" x14ac:dyDescent="0.25">
      <c r="B75" s="2" t="s">
        <v>3</v>
      </c>
      <c r="C75" s="81">
        <v>-1783</v>
      </c>
      <c r="D75" s="22"/>
      <c r="E75" s="22"/>
      <c r="F75" s="81">
        <f>SUM(C75:E75)</f>
        <v>-1783</v>
      </c>
      <c r="G75" s="42"/>
      <c r="H75" s="42"/>
    </row>
    <row r="76" spans="2:8" x14ac:dyDescent="0.25">
      <c r="B76" s="2" t="s">
        <v>4</v>
      </c>
      <c r="C76" s="55">
        <v>0</v>
      </c>
      <c r="D76" s="55"/>
      <c r="E76" s="55"/>
      <c r="F76" s="55">
        <f>SUM(C76:E76)</f>
        <v>0</v>
      </c>
      <c r="G76" s="42"/>
      <c r="H76" s="42"/>
    </row>
    <row r="77" spans="2:8" x14ac:dyDescent="0.25">
      <c r="B77" s="2" t="s">
        <v>7</v>
      </c>
      <c r="C77" s="70">
        <f>SUM(C75:C76)</f>
        <v>-1783</v>
      </c>
      <c r="D77" s="91">
        <f>SUM(D75:D76)</f>
        <v>0</v>
      </c>
      <c r="E77" s="91">
        <f t="shared" ref="E77:F77" si="16">SUM(E75:E76)</f>
        <v>0</v>
      </c>
      <c r="F77" s="70">
        <f t="shared" si="16"/>
        <v>-1783</v>
      </c>
      <c r="G77" s="42"/>
      <c r="H77" s="42"/>
    </row>
    <row r="78" spans="2:8" ht="13.8" thickBot="1" x14ac:dyDescent="0.3">
      <c r="B78" s="2" t="s">
        <v>13</v>
      </c>
      <c r="C78" s="92">
        <f>+C72+C77</f>
        <v>5572</v>
      </c>
      <c r="D78" s="92">
        <f t="shared" ref="D78:F78" si="17">+D72+D77</f>
        <v>0</v>
      </c>
      <c r="E78" s="92">
        <f t="shared" si="17"/>
        <v>0</v>
      </c>
      <c r="F78" s="92">
        <f t="shared" si="17"/>
        <v>5572</v>
      </c>
      <c r="G78" s="42"/>
      <c r="H78" s="42"/>
    </row>
    <row r="79" spans="2:8" ht="13.8" thickTop="1" x14ac:dyDescent="0.25">
      <c r="G79" s="42"/>
      <c r="H79" s="42"/>
    </row>
    <row r="80" spans="2:8" x14ac:dyDescent="0.25">
      <c r="B80" s="99" t="s">
        <v>42</v>
      </c>
      <c r="C80" s="99"/>
      <c r="D80" s="99"/>
      <c r="E80" s="99"/>
      <c r="F80" s="99"/>
      <c r="G80" s="42"/>
      <c r="H80" s="42"/>
    </row>
    <row r="81" spans="2:8" ht="26.4" x14ac:dyDescent="0.25">
      <c r="C81" s="3" t="s">
        <v>44</v>
      </c>
      <c r="D81" s="4" t="s">
        <v>1</v>
      </c>
      <c r="E81" s="4" t="s">
        <v>2</v>
      </c>
      <c r="F81" s="3" t="s">
        <v>45</v>
      </c>
      <c r="G81" s="42"/>
      <c r="H81" s="42"/>
    </row>
    <row r="82" spans="2:8" x14ac:dyDescent="0.25">
      <c r="B82" s="2" t="s">
        <v>3</v>
      </c>
      <c r="C82" s="78"/>
      <c r="D82" s="22"/>
      <c r="E82" s="22"/>
      <c r="F82" s="87">
        <f>SUM(C82:E82)</f>
        <v>0</v>
      </c>
      <c r="G82" s="42"/>
      <c r="H82" s="42"/>
    </row>
    <row r="83" spans="2:8" x14ac:dyDescent="0.25">
      <c r="B83" s="2" t="s">
        <v>4</v>
      </c>
      <c r="C83" s="22">
        <v>660</v>
      </c>
      <c r="D83" s="22"/>
      <c r="E83" s="22"/>
      <c r="F83" s="22">
        <f>SUM(C83:E83)</f>
        <v>660</v>
      </c>
      <c r="G83" s="42"/>
      <c r="H83" s="42"/>
    </row>
    <row r="84" spans="2:8" ht="13.8" thickBot="1" x14ac:dyDescent="0.3">
      <c r="B84" s="2" t="s">
        <v>12</v>
      </c>
      <c r="C84" s="23">
        <f>SUM(C82:C83)</f>
        <v>660</v>
      </c>
      <c r="D84" s="95">
        <f t="shared" ref="D84:F84" si="18">SUM(D82:D83)</f>
        <v>0</v>
      </c>
      <c r="E84" s="95">
        <f t="shared" si="18"/>
        <v>0</v>
      </c>
      <c r="F84" s="23">
        <f t="shared" si="18"/>
        <v>660</v>
      </c>
      <c r="G84" s="42"/>
      <c r="H84" s="42"/>
    </row>
    <row r="85" spans="2:8" ht="13.8" thickTop="1" x14ac:dyDescent="0.25">
      <c r="C85" s="22"/>
      <c r="D85" s="55"/>
      <c r="E85" s="55"/>
      <c r="F85" s="22"/>
      <c r="G85" s="42"/>
      <c r="H85" s="42"/>
    </row>
    <row r="86" spans="2:8" x14ac:dyDescent="0.25">
      <c r="B86" s="2" t="s">
        <v>6</v>
      </c>
      <c r="C86" s="22"/>
      <c r="D86" s="55"/>
      <c r="E86" s="55"/>
      <c r="F86" s="22"/>
      <c r="G86" s="42"/>
      <c r="H86" s="42"/>
    </row>
    <row r="87" spans="2:8" x14ac:dyDescent="0.25">
      <c r="B87" s="2" t="s">
        <v>3</v>
      </c>
      <c r="C87" s="22"/>
      <c r="D87" s="55"/>
      <c r="E87" s="55"/>
      <c r="F87" s="87">
        <f>SUM(C87:E87)</f>
        <v>0</v>
      </c>
      <c r="G87" s="42"/>
      <c r="H87" s="42"/>
    </row>
    <row r="88" spans="2:8" x14ac:dyDescent="0.25">
      <c r="B88" s="2" t="s">
        <v>4</v>
      </c>
      <c r="C88" s="55">
        <v>-253</v>
      </c>
      <c r="D88" s="55"/>
      <c r="E88" s="55"/>
      <c r="F88" s="55">
        <f>SUM(C88:E88)</f>
        <v>-253</v>
      </c>
      <c r="G88" s="42"/>
      <c r="H88" s="42"/>
    </row>
    <row r="89" spans="2:8" x14ac:dyDescent="0.25">
      <c r="B89" s="2" t="s">
        <v>7</v>
      </c>
      <c r="C89" s="70">
        <f>SUM(C87:C88)</f>
        <v>-253</v>
      </c>
      <c r="D89" s="96">
        <f>SUM(D87:D88)</f>
        <v>0</v>
      </c>
      <c r="E89" s="96">
        <f t="shared" ref="E89:F89" si="19">SUM(E87:E88)</f>
        <v>0</v>
      </c>
      <c r="F89" s="70">
        <f t="shared" si="19"/>
        <v>-253</v>
      </c>
      <c r="G89" s="42"/>
      <c r="H89" s="42"/>
    </row>
    <row r="90" spans="2:8" ht="13.8" thickBot="1" x14ac:dyDescent="0.3">
      <c r="B90" s="2" t="s">
        <v>13</v>
      </c>
      <c r="C90" s="92">
        <f>+C84+C89</f>
        <v>407</v>
      </c>
      <c r="D90" s="95">
        <f t="shared" ref="D90:F90" si="20">+D84+D89</f>
        <v>0</v>
      </c>
      <c r="E90" s="95">
        <f t="shared" si="20"/>
        <v>0</v>
      </c>
      <c r="F90" s="92">
        <f t="shared" si="20"/>
        <v>407</v>
      </c>
      <c r="G90" s="42"/>
      <c r="H90" s="42"/>
    </row>
    <row r="91" spans="2:8" ht="13.8" thickTop="1" x14ac:dyDescent="0.25">
      <c r="G91" s="42"/>
      <c r="H91" s="42"/>
    </row>
    <row r="92" spans="2:8" x14ac:dyDescent="0.25">
      <c r="G92" s="42"/>
      <c r="H92" s="42"/>
    </row>
    <row r="93" spans="2:8" x14ac:dyDescent="0.25">
      <c r="B93" s="100" t="s">
        <v>17</v>
      </c>
      <c r="C93" s="100"/>
      <c r="D93" s="100"/>
      <c r="E93" s="100"/>
      <c r="F93" s="100"/>
      <c r="G93" s="42"/>
      <c r="H93" s="42"/>
    </row>
    <row r="94" spans="2:8" ht="26.4" x14ac:dyDescent="0.25">
      <c r="C94" s="3" t="s">
        <v>44</v>
      </c>
      <c r="D94" s="4" t="s">
        <v>1</v>
      </c>
      <c r="E94" s="4" t="s">
        <v>2</v>
      </c>
      <c r="F94" s="3" t="s">
        <v>45</v>
      </c>
      <c r="G94" s="42"/>
      <c r="H94" s="42"/>
    </row>
    <row r="95" spans="2:8" x14ac:dyDescent="0.25">
      <c r="B95" s="2" t="s">
        <v>3</v>
      </c>
      <c r="C95" s="78">
        <v>58345</v>
      </c>
      <c r="D95" s="22"/>
      <c r="E95" s="22"/>
      <c r="F95" s="22">
        <f>SUM(C95:E95)</f>
        <v>58345</v>
      </c>
      <c r="G95" s="42"/>
      <c r="H95" s="42"/>
    </row>
    <row r="96" spans="2:8" x14ac:dyDescent="0.25">
      <c r="B96" s="2" t="s">
        <v>4</v>
      </c>
      <c r="C96" s="22">
        <v>18228</v>
      </c>
      <c r="D96" s="22"/>
      <c r="E96" s="22"/>
      <c r="F96" s="22">
        <f>SUM(C96:E96)</f>
        <v>18228</v>
      </c>
      <c r="G96" s="42"/>
      <c r="H96" s="42"/>
    </row>
    <row r="97" spans="2:8" ht="13.8" thickBot="1" x14ac:dyDescent="0.3">
      <c r="B97" s="2" t="s">
        <v>12</v>
      </c>
      <c r="C97" s="23">
        <f>SUM(C95:C96)</f>
        <v>76573</v>
      </c>
      <c r="D97" s="95">
        <f t="shared" ref="D97:F97" si="21">SUM(D95:D96)</f>
        <v>0</v>
      </c>
      <c r="E97" s="95">
        <f t="shared" si="21"/>
        <v>0</v>
      </c>
      <c r="F97" s="23">
        <f t="shared" si="21"/>
        <v>76573</v>
      </c>
      <c r="G97" s="42"/>
      <c r="H97" s="42"/>
    </row>
    <row r="98" spans="2:8" ht="13.8" thickTop="1" x14ac:dyDescent="0.25">
      <c r="C98" s="22"/>
      <c r="D98" s="22"/>
      <c r="E98" s="22"/>
      <c r="F98" s="22"/>
      <c r="G98" s="42"/>
      <c r="H98" s="42"/>
    </row>
    <row r="99" spans="2:8" x14ac:dyDescent="0.25">
      <c r="B99" s="2" t="s">
        <v>6</v>
      </c>
      <c r="C99" s="22"/>
      <c r="D99" s="22"/>
      <c r="E99" s="22"/>
      <c r="F99" s="22"/>
      <c r="G99" s="42"/>
      <c r="H99" s="42"/>
    </row>
    <row r="100" spans="2:8" x14ac:dyDescent="0.25">
      <c r="B100" s="2" t="s">
        <v>3</v>
      </c>
      <c r="C100" s="42">
        <v>-12118</v>
      </c>
      <c r="D100" s="22"/>
      <c r="E100" s="22"/>
      <c r="F100" s="42">
        <f>SUM(C100:E100)</f>
        <v>-12118</v>
      </c>
      <c r="G100" s="42"/>
      <c r="H100" s="42"/>
    </row>
    <row r="101" spans="2:8" x14ac:dyDescent="0.25">
      <c r="B101" s="2" t="s">
        <v>4</v>
      </c>
      <c r="C101" s="55">
        <v>-9248</v>
      </c>
      <c r="D101" s="55"/>
      <c r="E101" s="55"/>
      <c r="F101" s="55">
        <f>SUM(C101:E101)</f>
        <v>-9248</v>
      </c>
      <c r="G101" s="42"/>
      <c r="H101" s="42"/>
    </row>
    <row r="102" spans="2:8" x14ac:dyDescent="0.25">
      <c r="B102" s="2" t="s">
        <v>7</v>
      </c>
      <c r="C102" s="70">
        <f>SUM(C100:C101)</f>
        <v>-21366</v>
      </c>
      <c r="D102" s="96">
        <f>SUM(D100:D101)</f>
        <v>0</v>
      </c>
      <c r="E102" s="96">
        <f t="shared" ref="E102:F102" si="22">SUM(E100:E101)</f>
        <v>0</v>
      </c>
      <c r="F102" s="70">
        <f t="shared" si="22"/>
        <v>-21366</v>
      </c>
      <c r="G102" s="42"/>
      <c r="H102" s="42"/>
    </row>
    <row r="103" spans="2:8" ht="13.8" thickBot="1" x14ac:dyDescent="0.3">
      <c r="B103" s="2" t="s">
        <v>13</v>
      </c>
      <c r="C103" s="92">
        <f>+C97+C102</f>
        <v>55207</v>
      </c>
      <c r="D103" s="95">
        <f t="shared" ref="D103:F103" si="23">+D97+D102</f>
        <v>0</v>
      </c>
      <c r="E103" s="95">
        <f t="shared" si="23"/>
        <v>0</v>
      </c>
      <c r="F103" s="92">
        <f t="shared" si="23"/>
        <v>55207</v>
      </c>
      <c r="G103" s="42"/>
      <c r="H103" s="42"/>
    </row>
    <row r="104" spans="2:8" ht="13.8" thickTop="1" x14ac:dyDescent="0.25">
      <c r="G104" s="42"/>
      <c r="H104" s="42"/>
    </row>
    <row r="105" spans="2:8" x14ac:dyDescent="0.25">
      <c r="G105" s="42"/>
      <c r="H105" s="42"/>
    </row>
    <row r="106" spans="2:8" x14ac:dyDescent="0.25">
      <c r="B106" s="99" t="s">
        <v>18</v>
      </c>
      <c r="C106" s="99"/>
      <c r="D106" s="99"/>
      <c r="E106" s="99"/>
      <c r="F106" s="99"/>
      <c r="G106" s="42"/>
      <c r="H106" s="42"/>
    </row>
    <row r="107" spans="2:8" ht="26.4" x14ac:dyDescent="0.25">
      <c r="C107" s="3" t="s">
        <v>44</v>
      </c>
      <c r="D107" s="4" t="s">
        <v>1</v>
      </c>
      <c r="E107" s="4" t="s">
        <v>2</v>
      </c>
      <c r="F107" s="3" t="s">
        <v>45</v>
      </c>
      <c r="G107" s="42"/>
      <c r="H107" s="42"/>
    </row>
    <row r="108" spans="2:8" x14ac:dyDescent="0.25">
      <c r="B108" s="2" t="s">
        <v>3</v>
      </c>
      <c r="C108" s="78"/>
      <c r="D108" s="22"/>
      <c r="E108" s="22"/>
      <c r="F108" s="79">
        <f>SUM(C108:E108)</f>
        <v>0</v>
      </c>
      <c r="G108" s="42"/>
      <c r="H108" s="42"/>
    </row>
    <row r="109" spans="2:8" x14ac:dyDescent="0.25">
      <c r="B109" s="2" t="s">
        <v>4</v>
      </c>
      <c r="C109" s="1"/>
      <c r="D109" s="22"/>
      <c r="E109" s="22"/>
      <c r="F109" s="79">
        <f>SUM(C109:E109)</f>
        <v>0</v>
      </c>
      <c r="G109" s="42"/>
      <c r="H109" s="42"/>
    </row>
    <row r="110" spans="2:8" ht="13.8" thickBot="1" x14ac:dyDescent="0.3">
      <c r="B110" s="2" t="s">
        <v>12</v>
      </c>
      <c r="C110" s="83">
        <f>SUM(C108:C109)</f>
        <v>0</v>
      </c>
      <c r="D110" s="97">
        <f t="shared" ref="D110:F110" si="24">SUM(D108:D109)</f>
        <v>0</v>
      </c>
      <c r="E110" s="97">
        <f t="shared" si="24"/>
        <v>0</v>
      </c>
      <c r="F110" s="83">
        <f t="shared" si="24"/>
        <v>0</v>
      </c>
      <c r="G110" s="42"/>
      <c r="H110" s="42"/>
    </row>
    <row r="111" spans="2:8" ht="13.8" thickTop="1" x14ac:dyDescent="0.25">
      <c r="C111" s="22"/>
      <c r="D111" s="87"/>
      <c r="E111" s="87"/>
      <c r="F111" s="22"/>
      <c r="G111" s="42"/>
      <c r="H111" s="42"/>
    </row>
    <row r="112" spans="2:8" x14ac:dyDescent="0.25">
      <c r="B112" s="2" t="s">
        <v>6</v>
      </c>
      <c r="C112" s="22"/>
      <c r="D112" s="87"/>
      <c r="E112" s="87"/>
      <c r="F112" s="22"/>
      <c r="G112" s="42"/>
      <c r="H112" s="42"/>
    </row>
    <row r="113" spans="2:8" x14ac:dyDescent="0.25">
      <c r="B113" s="2" t="s">
        <v>3</v>
      </c>
      <c r="C113" s="42"/>
      <c r="D113" s="87"/>
      <c r="E113" s="87"/>
      <c r="F113" s="42">
        <f>SUM(C113:E113)</f>
        <v>0</v>
      </c>
      <c r="G113" s="42"/>
      <c r="H113" s="42"/>
    </row>
    <row r="114" spans="2:8" x14ac:dyDescent="0.25">
      <c r="B114" s="2" t="s">
        <v>4</v>
      </c>
      <c r="C114" s="55"/>
      <c r="D114" s="87"/>
      <c r="E114" s="87"/>
      <c r="F114" s="55">
        <f>SUM(C114:E114)</f>
        <v>0</v>
      </c>
      <c r="G114" s="42"/>
      <c r="H114" s="42"/>
    </row>
    <row r="115" spans="2:8" x14ac:dyDescent="0.25">
      <c r="B115" s="2" t="s">
        <v>7</v>
      </c>
      <c r="C115" s="70">
        <f>SUM(C113:C114)</f>
        <v>0</v>
      </c>
      <c r="D115" s="86">
        <f>SUM(D113:D114)</f>
        <v>0</v>
      </c>
      <c r="E115" s="86">
        <f t="shared" ref="E115:F115" si="25">SUM(E113:E114)</f>
        <v>0</v>
      </c>
      <c r="F115" s="70">
        <f t="shared" si="25"/>
        <v>0</v>
      </c>
      <c r="G115" s="42"/>
      <c r="H115" s="42"/>
    </row>
    <row r="116" spans="2:8" ht="13.8" thickBot="1" x14ac:dyDescent="0.3">
      <c r="B116" s="2" t="s">
        <v>13</v>
      </c>
      <c r="C116" s="92">
        <f>+C110+C115</f>
        <v>0</v>
      </c>
      <c r="D116" s="83">
        <f t="shared" ref="D116:F116" si="26">+D110+D115</f>
        <v>0</v>
      </c>
      <c r="E116" s="83">
        <f t="shared" si="26"/>
        <v>0</v>
      </c>
      <c r="F116" s="92">
        <f t="shared" si="26"/>
        <v>0</v>
      </c>
      <c r="G116" s="42"/>
      <c r="H116" s="42"/>
    </row>
    <row r="117" spans="2:8" ht="13.8" thickTop="1" x14ac:dyDescent="0.25">
      <c r="G117" s="42"/>
      <c r="H117" s="42"/>
    </row>
    <row r="118" spans="2:8" x14ac:dyDescent="0.25">
      <c r="B118" s="25" t="s">
        <v>19</v>
      </c>
      <c r="C118" s="10">
        <f>C28-C42-C54-C66-C78-C90-C103-C116</f>
        <v>0</v>
      </c>
      <c r="D118" s="10">
        <f t="shared" ref="D118:F118" si="27">D28-D42-D54-D66-D78-D90-D103-D116</f>
        <v>0</v>
      </c>
      <c r="E118" s="10">
        <f t="shared" si="27"/>
        <v>0</v>
      </c>
      <c r="F118" s="10">
        <f t="shared" si="27"/>
        <v>0</v>
      </c>
      <c r="G118" s="42"/>
      <c r="H118" s="42"/>
    </row>
    <row r="119" spans="2:8" x14ac:dyDescent="0.25">
      <c r="B119" s="98"/>
      <c r="C119" s="98"/>
      <c r="D119" s="98"/>
      <c r="E119" s="98"/>
      <c r="F119" s="98"/>
      <c r="G119" s="42"/>
      <c r="H119" s="42"/>
    </row>
    <row r="120" spans="2:8" x14ac:dyDescent="0.25">
      <c r="C120" s="19"/>
      <c r="D120" s="18"/>
      <c r="E120" s="18"/>
      <c r="F120" s="20"/>
    </row>
    <row r="121" spans="2:8" x14ac:dyDescent="0.25">
      <c r="C121" s="26"/>
      <c r="D121" s="22"/>
      <c r="E121" s="22"/>
      <c r="F121" s="22"/>
    </row>
    <row r="122" spans="2:8" x14ac:dyDescent="0.25">
      <c r="C122" s="22"/>
      <c r="D122" s="22"/>
      <c r="E122" s="22"/>
      <c r="F122" s="22"/>
    </row>
    <row r="123" spans="2:8" x14ac:dyDescent="0.25">
      <c r="C123" s="22"/>
      <c r="D123" s="22"/>
      <c r="E123" s="22"/>
      <c r="F123" s="22"/>
    </row>
    <row r="124" spans="2:8" x14ac:dyDescent="0.25">
      <c r="C124" s="22"/>
      <c r="D124" s="22"/>
      <c r="E124" s="22"/>
      <c r="F124" s="22"/>
    </row>
    <row r="125" spans="2:8" x14ac:dyDescent="0.25">
      <c r="C125" s="22"/>
      <c r="D125" s="22"/>
      <c r="E125" s="22"/>
      <c r="F125" s="22"/>
    </row>
    <row r="126" spans="2:8" x14ac:dyDescent="0.25">
      <c r="C126" s="22"/>
      <c r="D126" s="22"/>
      <c r="E126" s="22"/>
      <c r="F126" s="22"/>
    </row>
    <row r="127" spans="2:8" x14ac:dyDescent="0.25">
      <c r="C127" s="22"/>
      <c r="D127" s="22"/>
      <c r="E127" s="22"/>
      <c r="F127" s="22"/>
    </row>
    <row r="128" spans="2:8" x14ac:dyDescent="0.25">
      <c r="C128" s="22"/>
      <c r="D128" s="22"/>
      <c r="E128" s="22"/>
      <c r="F128" s="22"/>
    </row>
    <row r="129" spans="2:6" x14ac:dyDescent="0.25">
      <c r="C129" s="22"/>
      <c r="D129" s="22"/>
      <c r="E129" s="22"/>
      <c r="F129" s="22"/>
    </row>
    <row r="134" spans="2:6" x14ac:dyDescent="0.25">
      <c r="B134" s="98"/>
      <c r="C134" s="98"/>
      <c r="D134" s="98"/>
      <c r="E134" s="98"/>
      <c r="F134" s="98"/>
    </row>
    <row r="135" spans="2:6" x14ac:dyDescent="0.25">
      <c r="C135" s="19"/>
      <c r="D135" s="18"/>
      <c r="E135" s="18"/>
      <c r="F135" s="20"/>
    </row>
    <row r="136" spans="2:6" x14ac:dyDescent="0.25">
      <c r="C136" s="26"/>
      <c r="D136" s="22"/>
      <c r="E136" s="22"/>
      <c r="F136" s="22"/>
    </row>
    <row r="137" spans="2:6" x14ac:dyDescent="0.25">
      <c r="C137" s="22"/>
      <c r="D137" s="22"/>
      <c r="E137" s="22"/>
      <c r="F137" s="22"/>
    </row>
    <row r="138" spans="2:6" x14ac:dyDescent="0.25">
      <c r="C138" s="22"/>
      <c r="D138" s="22"/>
      <c r="E138" s="22"/>
      <c r="F138" s="22"/>
    </row>
    <row r="139" spans="2:6" x14ac:dyDescent="0.25">
      <c r="C139" s="22"/>
      <c r="D139" s="22"/>
      <c r="E139" s="22"/>
      <c r="F139" s="22"/>
    </row>
    <row r="140" spans="2:6" x14ac:dyDescent="0.25">
      <c r="C140" s="22"/>
      <c r="D140" s="22"/>
      <c r="E140" s="22"/>
      <c r="F140" s="22"/>
    </row>
    <row r="141" spans="2:6" x14ac:dyDescent="0.25">
      <c r="C141" s="22"/>
      <c r="D141" s="22"/>
      <c r="E141" s="22"/>
      <c r="F141" s="22"/>
    </row>
    <row r="142" spans="2:6" x14ac:dyDescent="0.25">
      <c r="C142" s="22"/>
      <c r="D142" s="22"/>
      <c r="E142" s="22"/>
      <c r="F142" s="22"/>
    </row>
    <row r="143" spans="2:6" x14ac:dyDescent="0.25">
      <c r="C143" s="22"/>
      <c r="D143" s="22"/>
      <c r="E143" s="22"/>
      <c r="F143" s="22"/>
    </row>
    <row r="144" spans="2:6" x14ac:dyDescent="0.25">
      <c r="C144" s="22"/>
      <c r="D144" s="22"/>
      <c r="E144" s="22"/>
      <c r="F144" s="22"/>
    </row>
    <row r="149" spans="2:6" x14ac:dyDescent="0.25">
      <c r="B149" s="98"/>
      <c r="C149" s="98"/>
      <c r="D149" s="98"/>
      <c r="E149" s="98"/>
      <c r="F149" s="98"/>
    </row>
    <row r="150" spans="2:6" x14ac:dyDescent="0.25">
      <c r="C150" s="19"/>
      <c r="D150" s="18"/>
      <c r="E150" s="18"/>
      <c r="F150" s="20"/>
    </row>
    <row r="151" spans="2:6" x14ac:dyDescent="0.25">
      <c r="C151" s="26"/>
      <c r="D151" s="22"/>
      <c r="E151" s="22"/>
      <c r="F151" s="22"/>
    </row>
    <row r="152" spans="2:6" x14ac:dyDescent="0.25">
      <c r="C152" s="22"/>
      <c r="D152" s="22"/>
      <c r="E152" s="22"/>
      <c r="F152" s="22"/>
    </row>
    <row r="153" spans="2:6" x14ac:dyDescent="0.25">
      <c r="C153" s="22"/>
      <c r="D153" s="22"/>
      <c r="E153" s="22"/>
      <c r="F153" s="22"/>
    </row>
    <row r="154" spans="2:6" x14ac:dyDescent="0.25">
      <c r="C154" s="22"/>
      <c r="D154" s="22"/>
      <c r="E154" s="22"/>
      <c r="F154" s="22"/>
    </row>
    <row r="155" spans="2:6" x14ac:dyDescent="0.25">
      <c r="C155" s="22"/>
      <c r="D155" s="22"/>
      <c r="E155" s="22"/>
      <c r="F155" s="22"/>
    </row>
    <row r="156" spans="2:6" x14ac:dyDescent="0.25">
      <c r="C156" s="22"/>
      <c r="D156" s="22"/>
      <c r="E156" s="22"/>
      <c r="F156" s="22"/>
    </row>
    <row r="157" spans="2:6" x14ac:dyDescent="0.25">
      <c r="C157" s="22"/>
      <c r="D157" s="22"/>
      <c r="E157" s="22"/>
      <c r="F157" s="22"/>
    </row>
    <row r="158" spans="2:6" x14ac:dyDescent="0.25">
      <c r="C158" s="22"/>
      <c r="D158" s="22"/>
      <c r="E158" s="22"/>
      <c r="F158" s="22"/>
    </row>
    <row r="159" spans="2:6" x14ac:dyDescent="0.25">
      <c r="C159" s="22"/>
      <c r="D159" s="22"/>
      <c r="E159" s="22"/>
      <c r="F159" s="22"/>
    </row>
    <row r="163" spans="2:6" x14ac:dyDescent="0.25">
      <c r="B163" s="98"/>
      <c r="C163" s="98"/>
      <c r="D163" s="98"/>
      <c r="E163" s="98"/>
      <c r="F163" s="98"/>
    </row>
    <row r="164" spans="2:6" x14ac:dyDescent="0.25">
      <c r="C164" s="19"/>
      <c r="D164" s="18"/>
      <c r="E164" s="18"/>
      <c r="F164" s="20"/>
    </row>
    <row r="165" spans="2:6" x14ac:dyDescent="0.25">
      <c r="C165" s="26"/>
      <c r="D165" s="22"/>
      <c r="E165" s="22"/>
      <c r="F165" s="22"/>
    </row>
    <row r="166" spans="2:6" x14ac:dyDescent="0.25">
      <c r="C166" s="22"/>
      <c r="D166" s="22"/>
      <c r="E166" s="22"/>
      <c r="F166" s="22"/>
    </row>
    <row r="167" spans="2:6" x14ac:dyDescent="0.25">
      <c r="C167" s="22"/>
      <c r="D167" s="22"/>
      <c r="E167" s="22"/>
      <c r="F167" s="22"/>
    </row>
    <row r="168" spans="2:6" x14ac:dyDescent="0.25">
      <c r="C168" s="22"/>
      <c r="D168" s="22"/>
      <c r="E168" s="22"/>
      <c r="F168" s="22"/>
    </row>
    <row r="169" spans="2:6" x14ac:dyDescent="0.25">
      <c r="C169" s="22"/>
      <c r="D169" s="22"/>
      <c r="E169" s="22"/>
      <c r="F169" s="22"/>
    </row>
    <row r="170" spans="2:6" x14ac:dyDescent="0.25">
      <c r="C170" s="22"/>
      <c r="D170" s="22"/>
      <c r="E170" s="22"/>
      <c r="F170" s="22"/>
    </row>
    <row r="171" spans="2:6" x14ac:dyDescent="0.25">
      <c r="C171" s="22"/>
      <c r="D171" s="22"/>
      <c r="E171" s="22"/>
      <c r="F171" s="22"/>
    </row>
    <row r="172" spans="2:6" x14ac:dyDescent="0.25">
      <c r="C172" s="22"/>
      <c r="D172" s="22"/>
      <c r="E172" s="22"/>
      <c r="F172" s="22"/>
    </row>
    <row r="173" spans="2:6" x14ac:dyDescent="0.25">
      <c r="C173" s="22"/>
      <c r="D173" s="22"/>
      <c r="E173" s="22"/>
      <c r="F173" s="22"/>
    </row>
  </sheetData>
  <mergeCells count="13">
    <mergeCell ref="B68:F68"/>
    <mergeCell ref="B2:F2"/>
    <mergeCell ref="B16:F16"/>
    <mergeCell ref="B30:F30"/>
    <mergeCell ref="B44:F44"/>
    <mergeCell ref="B56:F56"/>
    <mergeCell ref="B163:F163"/>
    <mergeCell ref="B80:F80"/>
    <mergeCell ref="B93:F93"/>
    <mergeCell ref="B106:F106"/>
    <mergeCell ref="B119:F119"/>
    <mergeCell ref="B134:F134"/>
    <mergeCell ref="B149:F149"/>
  </mergeCells>
  <pageMargins left="0.7" right="0.7" top="0.75" bottom="0.75" header="0.3" footer="0.3"/>
  <pageSetup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33E1D-FFBE-460F-8EDB-DD4831299F0C}">
  <dimension ref="B2:K95"/>
  <sheetViews>
    <sheetView showGridLines="0" zoomScaleNormal="100" workbookViewId="0">
      <selection activeCell="C14" sqref="C14"/>
    </sheetView>
  </sheetViews>
  <sheetFormatPr defaultColWidth="8.88671875" defaultRowHeight="13.2" x14ac:dyDescent="0.25"/>
  <cols>
    <col min="1" max="1" width="8.88671875" style="2"/>
    <col min="2" max="2" width="19" style="2" bestFit="1" customWidth="1"/>
    <col min="3" max="3" width="17.33203125" style="2" customWidth="1"/>
    <col min="4" max="5" width="15.109375" style="2" bestFit="1" customWidth="1"/>
    <col min="6" max="6" width="15.5546875" style="2" customWidth="1"/>
    <col min="7" max="7" width="16.33203125" style="2" customWidth="1"/>
    <col min="8" max="8" width="11.88671875" style="2" customWidth="1"/>
    <col min="9" max="9" width="13.33203125" style="2" bestFit="1" customWidth="1"/>
    <col min="10" max="16384" width="8.88671875" style="2"/>
  </cols>
  <sheetData>
    <row r="2" spans="2:10" x14ac:dyDescent="0.25">
      <c r="B2" s="99" t="s">
        <v>0</v>
      </c>
      <c r="C2" s="99"/>
      <c r="D2" s="99"/>
      <c r="E2" s="99"/>
      <c r="F2" s="99"/>
      <c r="G2" s="99"/>
      <c r="I2" s="69" t="s">
        <v>41</v>
      </c>
    </row>
    <row r="3" spans="2:10" ht="39.6" x14ac:dyDescent="0.25">
      <c r="C3" s="27" t="s">
        <v>44</v>
      </c>
      <c r="D3" s="4" t="s">
        <v>1</v>
      </c>
      <c r="E3" s="4" t="s">
        <v>2</v>
      </c>
      <c r="F3" s="3" t="s">
        <v>45</v>
      </c>
      <c r="G3" s="3" t="s">
        <v>20</v>
      </c>
    </row>
    <row r="4" spans="2:10" x14ac:dyDescent="0.25">
      <c r="B4" s="2" t="s">
        <v>3</v>
      </c>
      <c r="C4" s="5">
        <v>173253</v>
      </c>
      <c r="D4" s="5"/>
      <c r="E4" s="28"/>
      <c r="F4" s="29">
        <f>+C4+D4+E4</f>
        <v>173253</v>
      </c>
      <c r="G4" s="28"/>
    </row>
    <row r="5" spans="2:10" x14ac:dyDescent="0.25">
      <c r="B5" s="2" t="s">
        <v>4</v>
      </c>
      <c r="C5" s="1">
        <v>698</v>
      </c>
      <c r="D5" s="1"/>
      <c r="E5" s="1"/>
      <c r="F5" s="30">
        <f>+C5+D5+E5</f>
        <v>698</v>
      </c>
      <c r="G5" s="1"/>
    </row>
    <row r="6" spans="2:10" x14ac:dyDescent="0.25">
      <c r="B6" s="2" t="s">
        <v>43</v>
      </c>
      <c r="C6" s="1">
        <v>0</v>
      </c>
      <c r="D6" s="1"/>
      <c r="E6" s="1"/>
      <c r="F6" s="30">
        <f>+C6+D6+E6</f>
        <v>0</v>
      </c>
      <c r="G6" s="1"/>
    </row>
    <row r="7" spans="2:10" ht="13.8" thickBot="1" x14ac:dyDescent="0.3">
      <c r="B7" s="2" t="s">
        <v>21</v>
      </c>
      <c r="C7" s="8" cm="1">
        <f t="array" ref="C7">SUM(ROUND(C4:C6,0))</f>
        <v>173951</v>
      </c>
      <c r="D7" s="8" cm="1">
        <f t="array" ref="D7">SUM(ROUND(D4:D6,0))</f>
        <v>0</v>
      </c>
      <c r="E7" s="8" cm="1">
        <f t="array" ref="E7">SUM(ROUND(E4:E6,0))</f>
        <v>0</v>
      </c>
      <c r="F7" s="8" cm="1">
        <f t="array" ref="F7">SUM(ROUND(F4:F6,0))</f>
        <v>173951</v>
      </c>
      <c r="G7" s="8" cm="1">
        <f t="array" ref="G7">SUM(ROUND(G4:G6,0))</f>
        <v>0</v>
      </c>
      <c r="I7" s="10"/>
      <c r="J7" s="10"/>
    </row>
    <row r="10" spans="2:10" x14ac:dyDescent="0.25">
      <c r="B10" s="100" t="s">
        <v>9</v>
      </c>
      <c r="C10" s="100"/>
      <c r="D10" s="100"/>
      <c r="E10" s="100"/>
      <c r="F10" s="100"/>
      <c r="G10" s="100"/>
    </row>
    <row r="11" spans="2:10" ht="39.6" x14ac:dyDescent="0.25">
      <c r="C11" s="27" t="s">
        <v>44</v>
      </c>
      <c r="D11" s="4" t="s">
        <v>1</v>
      </c>
      <c r="E11" s="4" t="s">
        <v>2</v>
      </c>
      <c r="F11" s="3" t="s">
        <v>45</v>
      </c>
      <c r="G11" s="3" t="s">
        <v>20</v>
      </c>
    </row>
    <row r="12" spans="2:10" x14ac:dyDescent="0.25">
      <c r="B12" s="2" t="s">
        <v>10</v>
      </c>
      <c r="C12" s="60">
        <f>C20+C28+C36+C44+C52+C60+C68</f>
        <v>262</v>
      </c>
      <c r="D12" s="32"/>
      <c r="E12" s="32"/>
      <c r="F12" s="29">
        <f>SUM(C12:E12)</f>
        <v>262</v>
      </c>
      <c r="G12" s="31"/>
    </row>
    <row r="13" spans="2:10" x14ac:dyDescent="0.25">
      <c r="B13" s="2" t="s">
        <v>3</v>
      </c>
      <c r="C13" s="1">
        <f>C21+C29+C37+C45+C53+C61+C69</f>
        <v>55854</v>
      </c>
      <c r="D13" s="34"/>
      <c r="E13" s="31"/>
      <c r="F13" s="30">
        <f>SUM(C13:E13)</f>
        <v>55854</v>
      </c>
      <c r="G13" s="33"/>
    </row>
    <row r="14" spans="2:10" x14ac:dyDescent="0.25">
      <c r="B14" s="2" t="s">
        <v>4</v>
      </c>
      <c r="C14" s="1">
        <f>C22+C30+C38+C46+C54+C62+C70</f>
        <v>9448</v>
      </c>
      <c r="D14" s="31"/>
      <c r="E14" s="33"/>
      <c r="F14" s="30">
        <f>SUM(C14:E14)</f>
        <v>9448</v>
      </c>
      <c r="G14" s="33"/>
    </row>
    <row r="15" spans="2:10" ht="13.8" thickBot="1" x14ac:dyDescent="0.3">
      <c r="B15" s="2" t="s">
        <v>21</v>
      </c>
      <c r="C15" s="8" cm="1">
        <f t="array" ref="C15">SUM(ROUND(C12:C14,0))</f>
        <v>65564</v>
      </c>
      <c r="D15" s="8" cm="1">
        <f t="array" ref="D15">SUM(ROUND(D12:D14,0))</f>
        <v>0</v>
      </c>
      <c r="E15" s="8" cm="1">
        <f t="array" ref="E15">SUM(ROUND(E12:E14,0))</f>
        <v>0</v>
      </c>
      <c r="F15" s="8" cm="1">
        <f t="array" ref="F15">SUM(ROUND(F12:F14,0))</f>
        <v>65564</v>
      </c>
      <c r="G15" s="8" cm="1">
        <f t="array" ref="G15">SUM(ROUND(G12:G14,0))</f>
        <v>0</v>
      </c>
      <c r="I15" s="10"/>
      <c r="J15" s="10"/>
    </row>
    <row r="18" spans="2:11" x14ac:dyDescent="0.25">
      <c r="B18" s="100" t="s">
        <v>22</v>
      </c>
      <c r="C18" s="100"/>
      <c r="D18" s="100"/>
      <c r="E18" s="100"/>
      <c r="F18" s="100"/>
      <c r="G18" s="100"/>
    </row>
    <row r="19" spans="2:11" ht="39.6" x14ac:dyDescent="0.25">
      <c r="C19" s="27" t="s">
        <v>44</v>
      </c>
      <c r="D19" s="4" t="s">
        <v>1</v>
      </c>
      <c r="E19" s="4" t="s">
        <v>2</v>
      </c>
      <c r="F19" s="3" t="s">
        <v>45</v>
      </c>
      <c r="G19" s="3" t="s">
        <v>20</v>
      </c>
    </row>
    <row r="20" spans="2:11" x14ac:dyDescent="0.25">
      <c r="B20" s="2" t="s">
        <v>10</v>
      </c>
      <c r="C20" s="33">
        <v>262</v>
      </c>
      <c r="D20" s="35"/>
      <c r="E20" s="35"/>
      <c r="F20" s="30">
        <f>SUM(C20:E20)</f>
        <v>262</v>
      </c>
      <c r="G20" s="30"/>
    </row>
    <row r="21" spans="2:11" x14ac:dyDescent="0.25">
      <c r="B21" s="2" t="s">
        <v>3</v>
      </c>
      <c r="C21" s="1">
        <v>0</v>
      </c>
      <c r="D21" s="1"/>
      <c r="E21" s="1"/>
      <c r="F21" s="30">
        <f t="shared" ref="F21:F22" si="0">SUM(C21:E21)</f>
        <v>0</v>
      </c>
      <c r="G21" s="1"/>
    </row>
    <row r="22" spans="2:11" x14ac:dyDescent="0.25">
      <c r="B22" s="2" t="s">
        <v>4</v>
      </c>
      <c r="C22" s="1">
        <v>0</v>
      </c>
      <c r="D22" s="1"/>
      <c r="E22" s="1"/>
      <c r="F22" s="30">
        <f t="shared" si="0"/>
        <v>0</v>
      </c>
      <c r="G22" s="1"/>
      <c r="H22" s="24"/>
      <c r="I22" s="24"/>
      <c r="J22" s="18"/>
      <c r="K22" s="18"/>
    </row>
    <row r="23" spans="2:11" ht="13.8" thickBot="1" x14ac:dyDescent="0.3">
      <c r="B23" s="2" t="s">
        <v>21</v>
      </c>
      <c r="C23" s="36">
        <f>SUM(C20:C22)</f>
        <v>262</v>
      </c>
      <c r="D23" s="36">
        <f t="shared" ref="D23:G23" si="1">SUM(D20:D22)</f>
        <v>0</v>
      </c>
      <c r="E23" s="36">
        <f t="shared" si="1"/>
        <v>0</v>
      </c>
      <c r="F23" s="36">
        <f t="shared" si="1"/>
        <v>262</v>
      </c>
      <c r="G23" s="36">
        <f t="shared" si="1"/>
        <v>0</v>
      </c>
      <c r="I23" s="10"/>
      <c r="J23" s="10"/>
      <c r="K23" s="10"/>
    </row>
    <row r="26" spans="2:11" x14ac:dyDescent="0.25">
      <c r="B26" s="100" t="s">
        <v>23</v>
      </c>
      <c r="C26" s="100"/>
      <c r="D26" s="100"/>
      <c r="E26" s="100"/>
      <c r="F26" s="100"/>
      <c r="G26" s="100"/>
    </row>
    <row r="27" spans="2:11" ht="39.6" x14ac:dyDescent="0.25">
      <c r="C27" s="27" t="s">
        <v>44</v>
      </c>
      <c r="D27" s="4" t="s">
        <v>1</v>
      </c>
      <c r="E27" s="4" t="s">
        <v>2</v>
      </c>
      <c r="F27" s="3" t="s">
        <v>45</v>
      </c>
      <c r="G27" s="3" t="s">
        <v>20</v>
      </c>
    </row>
    <row r="28" spans="2:11" x14ac:dyDescent="0.25">
      <c r="B28" s="2" t="s">
        <v>10</v>
      </c>
      <c r="C28" s="33">
        <v>0</v>
      </c>
      <c r="D28" s="35"/>
      <c r="E28" s="35"/>
      <c r="F28" s="30">
        <f>SUM(C28:E28)</f>
        <v>0</v>
      </c>
      <c r="G28" s="30"/>
    </row>
    <row r="29" spans="2:11" x14ac:dyDescent="0.25">
      <c r="B29" s="2" t="s">
        <v>3</v>
      </c>
      <c r="C29" s="1">
        <v>445</v>
      </c>
      <c r="D29" s="1"/>
      <c r="E29" s="1"/>
      <c r="F29" s="30">
        <f t="shared" ref="F29:F30" si="2">SUM(C29:E29)</f>
        <v>445</v>
      </c>
      <c r="G29" s="1"/>
    </row>
    <row r="30" spans="2:11" x14ac:dyDescent="0.25">
      <c r="B30" s="2" t="s">
        <v>4</v>
      </c>
      <c r="C30" s="33">
        <v>0</v>
      </c>
      <c r="D30" s="1"/>
      <c r="E30" s="1"/>
      <c r="F30" s="30">
        <f t="shared" si="2"/>
        <v>0</v>
      </c>
      <c r="G30" s="1"/>
    </row>
    <row r="31" spans="2:11" ht="13.8" thickBot="1" x14ac:dyDescent="0.3">
      <c r="B31" s="2" t="s">
        <v>21</v>
      </c>
      <c r="C31" s="36">
        <f>SUM(C28:C30)</f>
        <v>445</v>
      </c>
      <c r="D31" s="36">
        <f t="shared" ref="D31:G31" si="3">SUM(D28:D30)</f>
        <v>0</v>
      </c>
      <c r="E31" s="36">
        <f t="shared" si="3"/>
        <v>0</v>
      </c>
      <c r="F31" s="36">
        <f t="shared" si="3"/>
        <v>445</v>
      </c>
      <c r="G31" s="36">
        <f t="shared" si="3"/>
        <v>0</v>
      </c>
      <c r="H31" s="1"/>
      <c r="I31" s="1"/>
      <c r="J31" s="10"/>
      <c r="K31" s="10"/>
    </row>
    <row r="34" spans="2:11" x14ac:dyDescent="0.25">
      <c r="B34" s="100" t="s">
        <v>24</v>
      </c>
      <c r="C34" s="100"/>
      <c r="D34" s="100"/>
      <c r="E34" s="100"/>
      <c r="F34" s="100"/>
      <c r="G34" s="100"/>
    </row>
    <row r="35" spans="2:11" ht="39.6" x14ac:dyDescent="0.25">
      <c r="C35" s="27" t="s">
        <v>44</v>
      </c>
      <c r="D35" s="4" t="s">
        <v>1</v>
      </c>
      <c r="E35" s="4" t="s">
        <v>2</v>
      </c>
      <c r="F35" s="3" t="s">
        <v>45</v>
      </c>
      <c r="G35" s="3" t="s">
        <v>20</v>
      </c>
    </row>
    <row r="36" spans="2:11" x14ac:dyDescent="0.25">
      <c r="B36" s="2" t="s">
        <v>10</v>
      </c>
      <c r="C36" s="33">
        <v>0</v>
      </c>
      <c r="D36" s="35"/>
      <c r="E36" s="35"/>
      <c r="F36" s="30">
        <f>SUM(C36:E36)</f>
        <v>0</v>
      </c>
      <c r="G36" s="30"/>
    </row>
    <row r="37" spans="2:11" x14ac:dyDescent="0.25">
      <c r="B37" s="2" t="s">
        <v>3</v>
      </c>
      <c r="C37" s="33">
        <v>0</v>
      </c>
      <c r="D37" s="1"/>
      <c r="E37" s="1"/>
      <c r="F37" s="30">
        <f t="shared" ref="F37:F38" si="4">SUM(C37:E37)</f>
        <v>0</v>
      </c>
      <c r="G37" s="1"/>
    </row>
    <row r="38" spans="2:11" x14ac:dyDescent="0.25">
      <c r="B38" s="2" t="s">
        <v>4</v>
      </c>
      <c r="C38" s="33">
        <v>0</v>
      </c>
      <c r="D38" s="1"/>
      <c r="E38" s="1"/>
      <c r="F38" s="30">
        <f t="shared" si="4"/>
        <v>0</v>
      </c>
      <c r="G38" s="1"/>
    </row>
    <row r="39" spans="2:11" ht="13.8" thickBot="1" x14ac:dyDescent="0.3">
      <c r="B39" s="2" t="s">
        <v>21</v>
      </c>
      <c r="C39" s="36">
        <f>SUM(C36:C38)</f>
        <v>0</v>
      </c>
      <c r="D39" s="36">
        <f t="shared" ref="D39:G39" si="5">SUM(D36:D38)</f>
        <v>0</v>
      </c>
      <c r="E39" s="36">
        <f t="shared" si="5"/>
        <v>0</v>
      </c>
      <c r="F39" s="36">
        <f t="shared" si="5"/>
        <v>0</v>
      </c>
      <c r="G39" s="36">
        <f t="shared" si="5"/>
        <v>0</v>
      </c>
      <c r="I39" s="10"/>
      <c r="J39" s="10"/>
      <c r="K39" s="10"/>
    </row>
    <row r="42" spans="2:11" x14ac:dyDescent="0.25">
      <c r="B42" s="100" t="s">
        <v>25</v>
      </c>
      <c r="C42" s="100"/>
      <c r="D42" s="100"/>
      <c r="E42" s="100"/>
      <c r="F42" s="100"/>
      <c r="G42" s="100"/>
    </row>
    <row r="43" spans="2:11" ht="39.6" x14ac:dyDescent="0.25">
      <c r="C43" s="27" t="s">
        <v>44</v>
      </c>
      <c r="D43" s="4" t="s">
        <v>1</v>
      </c>
      <c r="E43" s="4" t="s">
        <v>2</v>
      </c>
      <c r="F43" s="3" t="s">
        <v>45</v>
      </c>
      <c r="G43" s="3" t="s">
        <v>20</v>
      </c>
    </row>
    <row r="44" spans="2:11" x14ac:dyDescent="0.25">
      <c r="B44" s="2" t="s">
        <v>10</v>
      </c>
      <c r="C44" s="33">
        <v>0</v>
      </c>
      <c r="D44" s="35"/>
      <c r="E44" s="35"/>
      <c r="F44" s="30">
        <f>SUM(C44:E44)</f>
        <v>0</v>
      </c>
      <c r="G44" s="30"/>
    </row>
    <row r="45" spans="2:11" x14ac:dyDescent="0.25">
      <c r="B45" s="2" t="s">
        <v>3</v>
      </c>
      <c r="C45" s="1">
        <v>6168</v>
      </c>
      <c r="D45" s="1"/>
      <c r="E45" s="1"/>
      <c r="F45" s="30">
        <f t="shared" ref="F45:F46" si="6">SUM(C45:E45)</f>
        <v>6168</v>
      </c>
      <c r="G45" s="1"/>
    </row>
    <row r="46" spans="2:11" x14ac:dyDescent="0.25">
      <c r="B46" s="2" t="s">
        <v>4</v>
      </c>
      <c r="C46" s="33">
        <v>0</v>
      </c>
      <c r="D46" s="1"/>
      <c r="E46" s="1"/>
      <c r="F46" s="30">
        <f t="shared" si="6"/>
        <v>0</v>
      </c>
      <c r="G46" s="1"/>
    </row>
    <row r="47" spans="2:11" ht="13.8" thickBot="1" x14ac:dyDescent="0.3">
      <c r="B47" s="2" t="s">
        <v>21</v>
      </c>
      <c r="C47" s="36">
        <f>SUM(C44:C46)</f>
        <v>6168</v>
      </c>
      <c r="D47" s="36">
        <f t="shared" ref="D47:G47" si="7">SUM(D44:D46)</f>
        <v>0</v>
      </c>
      <c r="E47" s="36">
        <f t="shared" si="7"/>
        <v>0</v>
      </c>
      <c r="F47" s="36">
        <f t="shared" si="7"/>
        <v>6168</v>
      </c>
      <c r="G47" s="36">
        <f t="shared" si="7"/>
        <v>0</v>
      </c>
      <c r="H47" s="1"/>
      <c r="J47" s="10"/>
      <c r="K47" s="10"/>
    </row>
    <row r="50" spans="2:11" x14ac:dyDescent="0.25">
      <c r="B50" s="99" t="s">
        <v>40</v>
      </c>
      <c r="C50" s="99"/>
      <c r="D50" s="99"/>
      <c r="E50" s="99"/>
      <c r="F50" s="99"/>
      <c r="G50" s="99"/>
    </row>
    <row r="51" spans="2:11" ht="39.6" x14ac:dyDescent="0.25">
      <c r="C51" s="27" t="s">
        <v>44</v>
      </c>
      <c r="D51" s="4" t="s">
        <v>1</v>
      </c>
      <c r="E51" s="4" t="s">
        <v>2</v>
      </c>
      <c r="F51" s="3" t="s">
        <v>45</v>
      </c>
      <c r="G51" s="3" t="s">
        <v>20</v>
      </c>
    </row>
    <row r="52" spans="2:11" x14ac:dyDescent="0.25">
      <c r="B52" s="2" t="s">
        <v>10</v>
      </c>
      <c r="C52" s="33">
        <v>0</v>
      </c>
      <c r="D52" s="35"/>
      <c r="E52" s="35"/>
      <c r="F52" s="30">
        <f>SUM(C52:E52)</f>
        <v>0</v>
      </c>
      <c r="G52" s="30"/>
    </row>
    <row r="53" spans="2:11" x14ac:dyDescent="0.25">
      <c r="B53" s="2" t="s">
        <v>3</v>
      </c>
      <c r="C53" s="33">
        <v>0</v>
      </c>
      <c r="D53" s="1"/>
      <c r="E53" s="1"/>
      <c r="F53" s="30">
        <f t="shared" ref="F53:F54" si="8">SUM(C53:E53)</f>
        <v>0</v>
      </c>
      <c r="G53" s="1"/>
    </row>
    <row r="54" spans="2:11" x14ac:dyDescent="0.25">
      <c r="B54" s="2" t="s">
        <v>4</v>
      </c>
      <c r="C54" s="1">
        <v>410</v>
      </c>
      <c r="D54" s="1"/>
      <c r="E54" s="1"/>
      <c r="F54" s="30">
        <f t="shared" si="8"/>
        <v>410</v>
      </c>
      <c r="G54" s="1"/>
    </row>
    <row r="55" spans="2:11" ht="13.8" thickBot="1" x14ac:dyDescent="0.3">
      <c r="B55" s="2" t="s">
        <v>21</v>
      </c>
      <c r="C55" s="36">
        <f>SUM(C52:C54)</f>
        <v>410</v>
      </c>
      <c r="D55" s="36">
        <f t="shared" ref="D55:G55" si="9">SUM(D52:D54)</f>
        <v>0</v>
      </c>
      <c r="E55" s="36">
        <f t="shared" si="9"/>
        <v>0</v>
      </c>
      <c r="F55" s="36">
        <f t="shared" si="9"/>
        <v>410</v>
      </c>
      <c r="G55" s="36">
        <f t="shared" si="9"/>
        <v>0</v>
      </c>
      <c r="J55" s="10"/>
      <c r="K55" s="10"/>
    </row>
    <row r="58" spans="2:11" x14ac:dyDescent="0.25">
      <c r="B58" s="100" t="s">
        <v>26</v>
      </c>
      <c r="C58" s="100"/>
      <c r="D58" s="100"/>
      <c r="E58" s="100"/>
      <c r="F58" s="100"/>
      <c r="G58" s="100"/>
    </row>
    <row r="59" spans="2:11" ht="39.6" x14ac:dyDescent="0.25">
      <c r="C59" s="27" t="s">
        <v>44</v>
      </c>
      <c r="D59" s="4" t="s">
        <v>1</v>
      </c>
      <c r="E59" s="4" t="s">
        <v>2</v>
      </c>
      <c r="F59" s="3" t="s">
        <v>45</v>
      </c>
      <c r="G59" s="3" t="s">
        <v>20</v>
      </c>
    </row>
    <row r="60" spans="2:11" x14ac:dyDescent="0.25">
      <c r="B60" s="2" t="s">
        <v>10</v>
      </c>
      <c r="C60" s="33">
        <v>0</v>
      </c>
      <c r="D60" s="35"/>
      <c r="E60" s="35"/>
      <c r="F60" s="30">
        <f>SUM(C60:E60)</f>
        <v>0</v>
      </c>
      <c r="G60" s="30"/>
    </row>
    <row r="61" spans="2:11" x14ac:dyDescent="0.25">
      <c r="B61" s="2" t="s">
        <v>3</v>
      </c>
      <c r="C61" s="1">
        <v>49241</v>
      </c>
      <c r="D61" s="1"/>
      <c r="E61" s="1"/>
      <c r="F61" s="30">
        <f t="shared" ref="F61:F62" si="10">SUM(C61:E61)</f>
        <v>49241</v>
      </c>
      <c r="G61" s="1"/>
    </row>
    <row r="62" spans="2:11" x14ac:dyDescent="0.25">
      <c r="B62" s="2" t="s">
        <v>4</v>
      </c>
      <c r="C62" s="1">
        <v>9038</v>
      </c>
      <c r="D62" s="1"/>
      <c r="E62" s="1"/>
      <c r="F62" s="30">
        <f t="shared" si="10"/>
        <v>9038</v>
      </c>
      <c r="G62" s="1"/>
    </row>
    <row r="63" spans="2:11" ht="13.8" thickBot="1" x14ac:dyDescent="0.3">
      <c r="B63" s="2" t="s">
        <v>21</v>
      </c>
      <c r="C63" s="36">
        <f>SUM(C60:C62)</f>
        <v>58279</v>
      </c>
      <c r="D63" s="36">
        <f t="shared" ref="D63:G63" si="11">SUM(D60:D62)</f>
        <v>0</v>
      </c>
      <c r="E63" s="36">
        <f t="shared" si="11"/>
        <v>0</v>
      </c>
      <c r="F63" s="36">
        <f t="shared" si="11"/>
        <v>58279</v>
      </c>
      <c r="G63" s="36">
        <f t="shared" si="11"/>
        <v>0</v>
      </c>
      <c r="H63" s="1"/>
      <c r="I63" s="1"/>
      <c r="J63" s="10"/>
      <c r="K63" s="10"/>
    </row>
    <row r="66" spans="2:7" x14ac:dyDescent="0.25">
      <c r="B66" s="99" t="s">
        <v>27</v>
      </c>
      <c r="C66" s="99"/>
      <c r="D66" s="99"/>
      <c r="E66" s="99"/>
      <c r="F66" s="99"/>
      <c r="G66" s="99"/>
    </row>
    <row r="67" spans="2:7" ht="39.6" x14ac:dyDescent="0.25">
      <c r="C67" s="27" t="s">
        <v>44</v>
      </c>
      <c r="D67" s="4" t="s">
        <v>1</v>
      </c>
      <c r="E67" s="4" t="s">
        <v>2</v>
      </c>
      <c r="F67" s="3" t="s">
        <v>45</v>
      </c>
      <c r="G67" s="3" t="s">
        <v>20</v>
      </c>
    </row>
    <row r="68" spans="2:7" x14ac:dyDescent="0.25">
      <c r="B68" s="2" t="s">
        <v>10</v>
      </c>
      <c r="C68" s="33">
        <v>0</v>
      </c>
      <c r="D68" s="35"/>
      <c r="E68" s="35"/>
      <c r="F68" s="30">
        <f>SUM(C68:E68)</f>
        <v>0</v>
      </c>
      <c r="G68" s="30"/>
    </row>
    <row r="69" spans="2:7" x14ac:dyDescent="0.25">
      <c r="B69" s="2" t="s">
        <v>3</v>
      </c>
      <c r="C69" s="33">
        <v>0</v>
      </c>
      <c r="D69" s="1"/>
      <c r="E69" s="1"/>
      <c r="F69" s="30">
        <f t="shared" ref="F69:F70" si="12">SUM(C69:E69)</f>
        <v>0</v>
      </c>
      <c r="G69" s="1"/>
    </row>
    <row r="70" spans="2:7" x14ac:dyDescent="0.25">
      <c r="B70" s="2" t="s">
        <v>4</v>
      </c>
      <c r="C70" s="33">
        <v>0</v>
      </c>
      <c r="D70" s="1"/>
      <c r="E70" s="1"/>
      <c r="F70" s="30">
        <f t="shared" si="12"/>
        <v>0</v>
      </c>
      <c r="G70" s="1"/>
    </row>
    <row r="71" spans="2:7" ht="13.8" thickBot="1" x14ac:dyDescent="0.3">
      <c r="B71" s="2" t="s">
        <v>21</v>
      </c>
      <c r="C71" s="36">
        <f>SUM(C68:C70)</f>
        <v>0</v>
      </c>
      <c r="D71" s="36">
        <f t="shared" ref="D71:G71" si="13">SUM(D68:D70)</f>
        <v>0</v>
      </c>
      <c r="E71" s="36">
        <f t="shared" si="13"/>
        <v>0</v>
      </c>
      <c r="F71" s="36">
        <f t="shared" si="13"/>
        <v>0</v>
      </c>
      <c r="G71" s="36">
        <f t="shared" si="13"/>
        <v>0</v>
      </c>
    </row>
    <row r="73" spans="2:7" x14ac:dyDescent="0.25">
      <c r="B73" s="25" t="s">
        <v>19</v>
      </c>
      <c r="C73" s="10">
        <f>C15-C23-C31-C39-C47-C55-C63-C71</f>
        <v>0</v>
      </c>
      <c r="D73" s="10">
        <f t="shared" ref="D73:G73" si="14">D15-D23-D31-D39-D47-D55-D63-D71</f>
        <v>0</v>
      </c>
      <c r="E73" s="10">
        <f t="shared" si="14"/>
        <v>0</v>
      </c>
      <c r="F73" s="10">
        <f t="shared" si="14"/>
        <v>0</v>
      </c>
      <c r="G73" s="10">
        <f t="shared" si="14"/>
        <v>0</v>
      </c>
    </row>
    <row r="74" spans="2:7" x14ac:dyDescent="0.25">
      <c r="B74" s="98"/>
      <c r="C74" s="98"/>
      <c r="D74" s="98"/>
      <c r="E74" s="98"/>
      <c r="F74" s="98"/>
      <c r="G74" s="98"/>
    </row>
    <row r="75" spans="2:7" x14ac:dyDescent="0.25">
      <c r="C75" s="19"/>
      <c r="D75" s="18"/>
      <c r="E75" s="18"/>
      <c r="F75" s="20"/>
      <c r="G75" s="20"/>
    </row>
    <row r="76" spans="2:7" x14ac:dyDescent="0.25">
      <c r="C76" s="33"/>
      <c r="D76" s="35"/>
      <c r="E76" s="35"/>
      <c r="F76" s="30"/>
      <c r="G76" s="30"/>
    </row>
    <row r="77" spans="2:7" x14ac:dyDescent="0.25">
      <c r="C77" s="37"/>
      <c r="D77" s="37"/>
      <c r="E77" s="37"/>
      <c r="F77" s="30"/>
      <c r="G77" s="37"/>
    </row>
    <row r="78" spans="2:7" x14ac:dyDescent="0.25">
      <c r="C78" s="37"/>
      <c r="D78" s="37"/>
      <c r="E78" s="37"/>
      <c r="F78" s="30"/>
      <c r="G78" s="37"/>
    </row>
    <row r="79" spans="2:7" x14ac:dyDescent="0.25">
      <c r="C79" s="38"/>
      <c r="D79" s="38"/>
      <c r="E79" s="38"/>
      <c r="F79" s="38"/>
      <c r="G79" s="38"/>
    </row>
    <row r="82" spans="2:7" x14ac:dyDescent="0.25">
      <c r="B82" s="98"/>
      <c r="C82" s="98"/>
      <c r="D82" s="98"/>
      <c r="E82" s="98"/>
      <c r="F82" s="98"/>
      <c r="G82" s="98"/>
    </row>
    <row r="83" spans="2:7" x14ac:dyDescent="0.25">
      <c r="C83" s="19"/>
      <c r="D83" s="18"/>
      <c r="E83" s="18"/>
      <c r="F83" s="20"/>
      <c r="G83" s="20"/>
    </row>
    <row r="84" spans="2:7" x14ac:dyDescent="0.25">
      <c r="C84" s="33"/>
      <c r="D84" s="35"/>
      <c r="E84" s="35"/>
      <c r="F84" s="30"/>
      <c r="G84" s="30"/>
    </row>
    <row r="85" spans="2:7" x14ac:dyDescent="0.25">
      <c r="C85" s="37"/>
      <c r="D85" s="37"/>
      <c r="E85" s="37"/>
      <c r="F85" s="30"/>
      <c r="G85" s="37"/>
    </row>
    <row r="86" spans="2:7" x14ac:dyDescent="0.25">
      <c r="C86" s="37"/>
      <c r="D86" s="37"/>
      <c r="E86" s="37"/>
      <c r="F86" s="30"/>
      <c r="G86" s="37"/>
    </row>
    <row r="87" spans="2:7" x14ac:dyDescent="0.25">
      <c r="C87" s="38"/>
      <c r="D87" s="38"/>
      <c r="E87" s="38"/>
      <c r="F87" s="38"/>
      <c r="G87" s="38"/>
    </row>
    <row r="90" spans="2:7" x14ac:dyDescent="0.25">
      <c r="B90" s="98"/>
      <c r="C90" s="98"/>
      <c r="D90" s="98"/>
      <c r="E90" s="98"/>
      <c r="F90" s="98"/>
      <c r="G90" s="98"/>
    </row>
    <row r="91" spans="2:7" x14ac:dyDescent="0.25">
      <c r="C91" s="19"/>
      <c r="D91" s="18"/>
      <c r="E91" s="18"/>
      <c r="F91" s="20"/>
      <c r="G91" s="20"/>
    </row>
    <row r="92" spans="2:7" x14ac:dyDescent="0.25">
      <c r="C92" s="33"/>
      <c r="D92" s="35"/>
      <c r="E92" s="35"/>
      <c r="F92" s="30"/>
      <c r="G92" s="30"/>
    </row>
    <row r="93" spans="2:7" x14ac:dyDescent="0.25">
      <c r="C93" s="37"/>
      <c r="D93" s="37"/>
      <c r="E93" s="37"/>
      <c r="F93" s="30"/>
      <c r="G93" s="37"/>
    </row>
    <row r="94" spans="2:7" x14ac:dyDescent="0.25">
      <c r="C94" s="37"/>
      <c r="D94" s="37"/>
      <c r="E94" s="37"/>
      <c r="F94" s="30"/>
      <c r="G94" s="37"/>
    </row>
    <row r="95" spans="2:7" x14ac:dyDescent="0.25">
      <c r="C95" s="38"/>
      <c r="D95" s="38"/>
      <c r="E95" s="38"/>
      <c r="F95" s="38"/>
      <c r="G95" s="38"/>
    </row>
  </sheetData>
  <mergeCells count="12">
    <mergeCell ref="B90:G90"/>
    <mergeCell ref="B2:G2"/>
    <mergeCell ref="B10:G10"/>
    <mergeCell ref="B18:G18"/>
    <mergeCell ref="B26:G26"/>
    <mergeCell ref="B34:G34"/>
    <mergeCell ref="B42:G42"/>
    <mergeCell ref="B50:G50"/>
    <mergeCell ref="B58:G58"/>
    <mergeCell ref="B66:G66"/>
    <mergeCell ref="B74:G74"/>
    <mergeCell ref="B82:G82"/>
  </mergeCells>
  <pageMargins left="0.7" right="0.7" top="0.75" bottom="0.75" header="0.3" footer="0.3"/>
  <pageSetup scale="84" orientation="portrait" r:id="rId1"/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B5830-60E0-4DE7-A757-22A13FF6F954}">
  <dimension ref="C1:I222"/>
  <sheetViews>
    <sheetView showGridLines="0" zoomScale="115" zoomScaleNormal="115" workbookViewId="0">
      <selection activeCell="D41" sqref="D41"/>
    </sheetView>
  </sheetViews>
  <sheetFormatPr defaultColWidth="8.88671875" defaultRowHeight="13.2" x14ac:dyDescent="0.25"/>
  <cols>
    <col min="1" max="2" width="8.88671875" style="2"/>
    <col min="3" max="3" width="24.44140625" style="2" customWidth="1"/>
    <col min="4" max="4" width="15.6640625" style="2" bestFit="1" customWidth="1"/>
    <col min="5" max="5" width="14.44140625" style="2" customWidth="1"/>
    <col min="6" max="6" width="15.6640625" style="2" bestFit="1" customWidth="1"/>
    <col min="7" max="7" width="10.44140625" style="2" bestFit="1" customWidth="1"/>
    <col min="8" max="8" width="14.33203125" style="39" bestFit="1" customWidth="1"/>
    <col min="9" max="16384" width="8.88671875" style="2"/>
  </cols>
  <sheetData>
    <row r="1" spans="3:9" x14ac:dyDescent="0.25">
      <c r="C1" s="99" t="s">
        <v>0</v>
      </c>
      <c r="D1" s="99"/>
      <c r="E1" s="99"/>
      <c r="F1" s="99"/>
      <c r="G1" s="99"/>
    </row>
    <row r="2" spans="3:9" x14ac:dyDescent="0.25">
      <c r="D2" s="40" t="s">
        <v>28</v>
      </c>
      <c r="E2" s="40" t="s">
        <v>29</v>
      </c>
      <c r="F2" s="40" t="s">
        <v>30</v>
      </c>
      <c r="I2" s="69" t="s">
        <v>41</v>
      </c>
    </row>
    <row r="3" spans="3:9" x14ac:dyDescent="0.25">
      <c r="C3" s="2" t="s">
        <v>31</v>
      </c>
    </row>
    <row r="4" spans="3:9" x14ac:dyDescent="0.25">
      <c r="C4" s="41">
        <v>2026</v>
      </c>
      <c r="D4" s="28"/>
      <c r="E4" s="28"/>
      <c r="F4" s="28">
        <f>SUM(D4:E4)</f>
        <v>0</v>
      </c>
    </row>
    <row r="5" spans="3:9" x14ac:dyDescent="0.25">
      <c r="C5" s="41">
        <v>2027</v>
      </c>
      <c r="D5" s="42"/>
      <c r="E5" s="42"/>
      <c r="F5" s="42">
        <f t="shared" ref="F5:F13" si="0">SUM(D5:E5)</f>
        <v>0</v>
      </c>
    </row>
    <row r="6" spans="3:9" x14ac:dyDescent="0.25">
      <c r="C6" s="41">
        <v>2028</v>
      </c>
      <c r="D6" s="42"/>
      <c r="E6" s="42"/>
      <c r="F6" s="42">
        <f t="shared" si="0"/>
        <v>0</v>
      </c>
    </row>
    <row r="7" spans="3:9" x14ac:dyDescent="0.25">
      <c r="C7" s="41">
        <v>2029</v>
      </c>
      <c r="D7" s="42"/>
      <c r="E7" s="42"/>
      <c r="F7" s="42">
        <f t="shared" si="0"/>
        <v>0</v>
      </c>
    </row>
    <row r="8" spans="3:9" x14ac:dyDescent="0.25">
      <c r="C8" s="41">
        <v>2030</v>
      </c>
      <c r="D8" s="42"/>
      <c r="E8" s="42"/>
      <c r="F8" s="42">
        <f t="shared" si="0"/>
        <v>0</v>
      </c>
    </row>
    <row r="9" spans="3:9" x14ac:dyDescent="0.25">
      <c r="C9" s="41" t="s">
        <v>46</v>
      </c>
      <c r="D9" s="42"/>
      <c r="E9" s="42"/>
      <c r="F9" s="42">
        <f>SUM(D9:E9)</f>
        <v>0</v>
      </c>
    </row>
    <row r="10" spans="3:9" x14ac:dyDescent="0.25">
      <c r="C10" s="41" t="s">
        <v>47</v>
      </c>
      <c r="D10" s="42"/>
      <c r="E10" s="42"/>
      <c r="F10" s="42">
        <f t="shared" si="0"/>
        <v>0</v>
      </c>
    </row>
    <row r="11" spans="3:9" x14ac:dyDescent="0.25">
      <c r="C11" s="2" t="s">
        <v>48</v>
      </c>
      <c r="D11" s="42"/>
      <c r="E11" s="42"/>
      <c r="F11" s="42">
        <f t="shared" si="0"/>
        <v>0</v>
      </c>
    </row>
    <row r="12" spans="3:9" hidden="1" x14ac:dyDescent="0.25">
      <c r="C12" s="41" t="s">
        <v>32</v>
      </c>
      <c r="D12" s="42"/>
      <c r="E12" s="42"/>
      <c r="F12" s="42">
        <f t="shared" si="0"/>
        <v>0</v>
      </c>
    </row>
    <row r="13" spans="3:9" hidden="1" x14ac:dyDescent="0.25">
      <c r="C13" s="41" t="s">
        <v>33</v>
      </c>
      <c r="D13" s="42"/>
      <c r="E13" s="42"/>
      <c r="F13" s="42">
        <f t="shared" si="0"/>
        <v>0</v>
      </c>
    </row>
    <row r="14" spans="3:9" ht="13.8" thickBot="1" x14ac:dyDescent="0.3">
      <c r="D14" s="8" cm="1">
        <f t="array" ref="D14">SUM(ROUND(D4:D13,0))</f>
        <v>0</v>
      </c>
      <c r="E14" s="8" cm="1">
        <f t="array" ref="E14">SUM(ROUND(E4:E13,0))</f>
        <v>0</v>
      </c>
      <c r="F14" s="8" cm="1">
        <f t="array" ref="F14">SUM(ROUND(F4:F13,0))</f>
        <v>0</v>
      </c>
    </row>
    <row r="16" spans="3:9" x14ac:dyDescent="0.25">
      <c r="C16" s="99" t="s">
        <v>0</v>
      </c>
      <c r="D16" s="99"/>
      <c r="E16" s="99"/>
      <c r="F16" s="99"/>
      <c r="G16" s="99"/>
    </row>
    <row r="17" spans="3:7" x14ac:dyDescent="0.25">
      <c r="D17" s="40" t="s">
        <v>28</v>
      </c>
      <c r="E17" s="40" t="s">
        <v>29</v>
      </c>
      <c r="F17" s="40" t="s">
        <v>30</v>
      </c>
    </row>
    <row r="18" spans="3:7" x14ac:dyDescent="0.25">
      <c r="C18" s="2" t="s">
        <v>31</v>
      </c>
    </row>
    <row r="19" spans="3:7" x14ac:dyDescent="0.25">
      <c r="C19" s="41">
        <v>2026</v>
      </c>
      <c r="D19" s="28"/>
      <c r="E19" s="28"/>
      <c r="F19" s="28">
        <f>SUM(D19:E19)</f>
        <v>0</v>
      </c>
    </row>
    <row r="20" spans="3:7" x14ac:dyDescent="0.25">
      <c r="C20" s="41">
        <v>2027</v>
      </c>
      <c r="D20" s="42"/>
      <c r="E20" s="42"/>
      <c r="F20" s="42">
        <f t="shared" ref="F20:F28" si="1">SUM(D20:E20)</f>
        <v>0</v>
      </c>
    </row>
    <row r="21" spans="3:7" x14ac:dyDescent="0.25">
      <c r="C21" s="41">
        <v>2028</v>
      </c>
      <c r="D21" s="42"/>
      <c r="E21" s="42"/>
      <c r="F21" s="42">
        <f t="shared" si="1"/>
        <v>0</v>
      </c>
    </row>
    <row r="22" spans="3:7" x14ac:dyDescent="0.25">
      <c r="C22" s="41">
        <v>2029</v>
      </c>
      <c r="D22" s="42"/>
      <c r="E22" s="42"/>
      <c r="F22" s="42">
        <f t="shared" si="1"/>
        <v>0</v>
      </c>
    </row>
    <row r="23" spans="3:7" x14ac:dyDescent="0.25">
      <c r="C23" s="41">
        <v>2030</v>
      </c>
      <c r="D23" s="42"/>
      <c r="E23" s="42"/>
      <c r="F23" s="42">
        <f t="shared" si="1"/>
        <v>0</v>
      </c>
    </row>
    <row r="24" spans="3:7" x14ac:dyDescent="0.25">
      <c r="C24" s="41" t="s">
        <v>46</v>
      </c>
      <c r="D24" s="42"/>
      <c r="E24" s="42"/>
      <c r="F24" s="42">
        <f t="shared" si="1"/>
        <v>0</v>
      </c>
    </row>
    <row r="25" spans="3:7" x14ac:dyDescent="0.25">
      <c r="C25" s="41" t="s">
        <v>47</v>
      </c>
      <c r="D25" s="42"/>
      <c r="E25" s="42"/>
      <c r="F25" s="42">
        <f t="shared" si="1"/>
        <v>0</v>
      </c>
    </row>
    <row r="26" spans="3:7" x14ac:dyDescent="0.25">
      <c r="C26" s="2" t="s">
        <v>48</v>
      </c>
      <c r="D26" s="42"/>
      <c r="E26" s="42"/>
      <c r="F26" s="42">
        <f t="shared" si="1"/>
        <v>0</v>
      </c>
    </row>
    <row r="27" spans="3:7" hidden="1" x14ac:dyDescent="0.25">
      <c r="C27" s="41" t="s">
        <v>32</v>
      </c>
      <c r="D27" s="42"/>
      <c r="E27" s="42"/>
      <c r="F27" s="42">
        <f t="shared" si="1"/>
        <v>0</v>
      </c>
    </row>
    <row r="28" spans="3:7" hidden="1" x14ac:dyDescent="0.25">
      <c r="C28" s="41" t="s">
        <v>33</v>
      </c>
      <c r="D28" s="42"/>
      <c r="E28" s="42"/>
      <c r="F28" s="42">
        <f t="shared" si="1"/>
        <v>0</v>
      </c>
    </row>
    <row r="29" spans="3:7" ht="13.8" thickBot="1" x14ac:dyDescent="0.3">
      <c r="D29" s="8" cm="1">
        <f t="array" ref="D29">SUM(ROUND(D19:D28,0))</f>
        <v>0</v>
      </c>
      <c r="E29" s="8" cm="1">
        <f t="array" ref="E29">SUM(ROUND(E19:E28,0))</f>
        <v>0</v>
      </c>
      <c r="F29" s="8" cm="1">
        <f t="array" ref="F29">SUM(ROUND(F19:F28,0))</f>
        <v>0</v>
      </c>
    </row>
    <row r="32" spans="3:7" x14ac:dyDescent="0.25">
      <c r="C32" s="100" t="s">
        <v>9</v>
      </c>
      <c r="D32" s="100"/>
      <c r="E32" s="100"/>
      <c r="F32" s="100"/>
      <c r="G32" s="100"/>
    </row>
    <row r="33" spans="3:7" x14ac:dyDescent="0.25">
      <c r="D33" s="40" t="s">
        <v>28</v>
      </c>
      <c r="E33" s="40" t="s">
        <v>29</v>
      </c>
      <c r="F33" s="40" t="s">
        <v>30</v>
      </c>
    </row>
    <row r="34" spans="3:7" x14ac:dyDescent="0.25">
      <c r="C34" s="2" t="s">
        <v>31</v>
      </c>
    </row>
    <row r="35" spans="3:7" x14ac:dyDescent="0.25">
      <c r="C35" s="41">
        <v>2026</v>
      </c>
      <c r="D35" s="28"/>
      <c r="E35" s="28"/>
      <c r="F35" s="28">
        <f>SUM(D35:E35)</f>
        <v>0</v>
      </c>
    </row>
    <row r="36" spans="3:7" x14ac:dyDescent="0.25">
      <c r="C36" s="41">
        <v>2027</v>
      </c>
      <c r="D36" s="42"/>
      <c r="E36" s="42"/>
      <c r="F36" s="42">
        <f t="shared" ref="F36:F42" si="2">SUM(D36:E36)</f>
        <v>0</v>
      </c>
    </row>
    <row r="37" spans="3:7" x14ac:dyDescent="0.25">
      <c r="C37" s="41">
        <v>2028</v>
      </c>
      <c r="D37" s="42"/>
      <c r="E37" s="42"/>
      <c r="F37" s="42">
        <f t="shared" si="2"/>
        <v>0</v>
      </c>
    </row>
    <row r="38" spans="3:7" x14ac:dyDescent="0.25">
      <c r="C38" s="41">
        <v>2029</v>
      </c>
      <c r="D38" s="42"/>
      <c r="E38" s="42"/>
      <c r="F38" s="42">
        <f t="shared" si="2"/>
        <v>0</v>
      </c>
    </row>
    <row r="39" spans="3:7" x14ac:dyDescent="0.25">
      <c r="C39" s="41">
        <v>2030</v>
      </c>
      <c r="D39" s="42"/>
      <c r="E39" s="42"/>
      <c r="F39" s="42">
        <f t="shared" si="2"/>
        <v>0</v>
      </c>
    </row>
    <row r="40" spans="3:7" x14ac:dyDescent="0.25">
      <c r="C40" s="41" t="s">
        <v>46</v>
      </c>
      <c r="D40" s="42"/>
      <c r="E40" s="42"/>
      <c r="F40" s="42">
        <f t="shared" si="2"/>
        <v>0</v>
      </c>
    </row>
    <row r="41" spans="3:7" x14ac:dyDescent="0.25">
      <c r="C41" s="41" t="s">
        <v>47</v>
      </c>
      <c r="D41" s="42"/>
      <c r="E41" s="42"/>
      <c r="F41" s="42">
        <f t="shared" si="2"/>
        <v>0</v>
      </c>
    </row>
    <row r="42" spans="3:7" x14ac:dyDescent="0.25">
      <c r="C42" s="2" t="s">
        <v>48</v>
      </c>
      <c r="D42" s="42"/>
      <c r="E42" s="42"/>
      <c r="F42" s="42">
        <f t="shared" si="2"/>
        <v>0</v>
      </c>
    </row>
    <row r="43" spans="3:7" ht="13.8" thickBot="1" x14ac:dyDescent="0.3">
      <c r="D43" s="8" cm="1">
        <f t="array" ref="D43">SUM(ROUND(D35:D42,0))</f>
        <v>0</v>
      </c>
      <c r="E43" s="8" cm="1">
        <f t="array" ref="E43">SUM(ROUND(E35:E42,0))</f>
        <v>0</v>
      </c>
      <c r="F43" s="8" cm="1">
        <f t="array" ref="F43">SUM(ROUND(F35:F42,0))</f>
        <v>0</v>
      </c>
    </row>
    <row r="46" spans="3:7" x14ac:dyDescent="0.25">
      <c r="C46" s="100" t="s">
        <v>22</v>
      </c>
      <c r="D46" s="100"/>
      <c r="E46" s="100"/>
      <c r="F46" s="100"/>
      <c r="G46" s="100"/>
    </row>
    <row r="47" spans="3:7" x14ac:dyDescent="0.25">
      <c r="D47" s="40" t="s">
        <v>28</v>
      </c>
      <c r="E47" s="40" t="s">
        <v>29</v>
      </c>
      <c r="F47" s="40" t="s">
        <v>30</v>
      </c>
    </row>
    <row r="48" spans="3:7" x14ac:dyDescent="0.25">
      <c r="C48" s="2" t="s">
        <v>31</v>
      </c>
    </row>
    <row r="49" spans="3:8" x14ac:dyDescent="0.25">
      <c r="C49" s="41">
        <v>2026</v>
      </c>
      <c r="D49" s="42"/>
      <c r="E49" s="42"/>
      <c r="F49" s="42">
        <f>SUM(D49:E49)</f>
        <v>0</v>
      </c>
    </row>
    <row r="50" spans="3:8" ht="14.4" x14ac:dyDescent="0.3">
      <c r="C50" s="41">
        <v>2027</v>
      </c>
      <c r="D50" s="43"/>
      <c r="E50" s="43"/>
      <c r="F50" s="42">
        <f t="shared" ref="F50:F60" si="3">SUM(D50:E50)</f>
        <v>0</v>
      </c>
    </row>
    <row r="51" spans="3:8" x14ac:dyDescent="0.25">
      <c r="C51" s="41">
        <v>2028</v>
      </c>
      <c r="D51" s="42"/>
      <c r="E51" s="42"/>
      <c r="F51" s="42">
        <f t="shared" si="3"/>
        <v>0</v>
      </c>
    </row>
    <row r="52" spans="3:8" x14ac:dyDescent="0.25">
      <c r="C52" s="41">
        <v>2029</v>
      </c>
      <c r="D52" s="42"/>
      <c r="E52" s="42"/>
      <c r="F52" s="42">
        <f t="shared" si="3"/>
        <v>0</v>
      </c>
    </row>
    <row r="53" spans="3:8" x14ac:dyDescent="0.25">
      <c r="C53" s="41">
        <v>2030</v>
      </c>
      <c r="D53" s="42"/>
      <c r="E53" s="42"/>
      <c r="F53" s="42">
        <f t="shared" si="3"/>
        <v>0</v>
      </c>
    </row>
    <row r="54" spans="3:8" x14ac:dyDescent="0.25">
      <c r="C54" s="41" t="s">
        <v>46</v>
      </c>
      <c r="D54" s="42"/>
      <c r="E54" s="42"/>
      <c r="F54" s="42">
        <f t="shared" si="3"/>
        <v>0</v>
      </c>
    </row>
    <row r="55" spans="3:8" x14ac:dyDescent="0.25">
      <c r="C55" s="41" t="s">
        <v>47</v>
      </c>
      <c r="D55" s="42"/>
      <c r="E55" s="42"/>
      <c r="F55" s="42">
        <f t="shared" si="3"/>
        <v>0</v>
      </c>
    </row>
    <row r="56" spans="3:8" x14ac:dyDescent="0.25">
      <c r="C56" s="2" t="s">
        <v>48</v>
      </c>
      <c r="D56" s="42"/>
      <c r="E56" s="42"/>
      <c r="F56" s="42">
        <f t="shared" si="3"/>
        <v>0</v>
      </c>
    </row>
    <row r="57" spans="3:8" x14ac:dyDescent="0.25">
      <c r="C57" s="41" t="s">
        <v>49</v>
      </c>
      <c r="D57" s="42"/>
      <c r="E57" s="42"/>
      <c r="F57" s="42">
        <f t="shared" si="3"/>
        <v>0</v>
      </c>
    </row>
    <row r="58" spans="3:8" x14ac:dyDescent="0.25">
      <c r="C58" s="41" t="s">
        <v>50</v>
      </c>
      <c r="D58" s="42"/>
      <c r="E58" s="42"/>
      <c r="F58" s="42">
        <f t="shared" si="3"/>
        <v>0</v>
      </c>
    </row>
    <row r="59" spans="3:8" x14ac:dyDescent="0.25">
      <c r="C59" s="41" t="s">
        <v>51</v>
      </c>
      <c r="D59" s="42"/>
      <c r="E59" s="42"/>
      <c r="F59" s="42">
        <f t="shared" si="3"/>
        <v>0</v>
      </c>
    </row>
    <row r="60" spans="3:8" x14ac:dyDescent="0.25">
      <c r="C60" s="41" t="s">
        <v>52</v>
      </c>
      <c r="D60" s="42"/>
      <c r="E60" s="42"/>
      <c r="F60" s="42">
        <f t="shared" si="3"/>
        <v>0</v>
      </c>
      <c r="G60" s="18" t="s">
        <v>34</v>
      </c>
      <c r="H60" s="44" t="s">
        <v>35</v>
      </c>
    </row>
    <row r="61" spans="3:8" ht="13.8" thickBot="1" x14ac:dyDescent="0.3">
      <c r="D61" s="45">
        <f>SUM(D49:D60)</f>
        <v>0</v>
      </c>
      <c r="E61" s="45">
        <f t="shared" ref="E61:F61" si="4">SUM(E49:E60)</f>
        <v>0</v>
      </c>
      <c r="F61" s="45">
        <f t="shared" si="4"/>
        <v>0</v>
      </c>
      <c r="G61" s="46">
        <f>'Lease liability'!F23</f>
        <v>262</v>
      </c>
      <c r="H61" s="39">
        <f>D61-G61</f>
        <v>-262</v>
      </c>
    </row>
    <row r="63" spans="3:8" x14ac:dyDescent="0.25">
      <c r="C63" s="100" t="s">
        <v>23</v>
      </c>
      <c r="D63" s="100"/>
      <c r="E63" s="100"/>
      <c r="F63" s="100"/>
      <c r="G63" s="100"/>
    </row>
    <row r="64" spans="3:8" x14ac:dyDescent="0.25">
      <c r="D64" s="40" t="s">
        <v>28</v>
      </c>
      <c r="E64" s="40" t="s">
        <v>29</v>
      </c>
      <c r="F64" s="40" t="s">
        <v>30</v>
      </c>
    </row>
    <row r="65" spans="3:8" x14ac:dyDescent="0.25">
      <c r="C65" s="2" t="s">
        <v>31</v>
      </c>
    </row>
    <row r="66" spans="3:8" x14ac:dyDescent="0.25">
      <c r="C66" s="41">
        <v>2026</v>
      </c>
      <c r="D66" s="42"/>
      <c r="E66" s="42"/>
      <c r="F66" s="42">
        <f>SUM(D66:E66)</f>
        <v>0</v>
      </c>
    </row>
    <row r="67" spans="3:8" ht="14.4" x14ac:dyDescent="0.3">
      <c r="C67" s="41">
        <v>2027</v>
      </c>
      <c r="D67" s="43"/>
      <c r="E67" s="43"/>
      <c r="F67" s="42">
        <f t="shared" ref="F67:F77" si="5">SUM(D67:E67)</f>
        <v>0</v>
      </c>
    </row>
    <row r="68" spans="3:8" x14ac:dyDescent="0.25">
      <c r="C68" s="41">
        <v>2028</v>
      </c>
      <c r="D68" s="42"/>
      <c r="E68" s="42"/>
      <c r="F68" s="42">
        <f t="shared" si="5"/>
        <v>0</v>
      </c>
    </row>
    <row r="69" spans="3:8" x14ac:dyDescent="0.25">
      <c r="C69" s="41">
        <v>2029</v>
      </c>
      <c r="D69" s="42"/>
      <c r="E69" s="42"/>
      <c r="F69" s="42">
        <f t="shared" si="5"/>
        <v>0</v>
      </c>
    </row>
    <row r="70" spans="3:8" x14ac:dyDescent="0.25">
      <c r="C70" s="41">
        <v>2030</v>
      </c>
      <c r="D70" s="42"/>
      <c r="E70" s="42"/>
      <c r="F70" s="42">
        <f t="shared" si="5"/>
        <v>0</v>
      </c>
    </row>
    <row r="71" spans="3:8" x14ac:dyDescent="0.25">
      <c r="C71" s="41" t="s">
        <v>46</v>
      </c>
      <c r="D71" s="42"/>
      <c r="E71" s="42"/>
      <c r="F71" s="42">
        <f t="shared" si="5"/>
        <v>0</v>
      </c>
    </row>
    <row r="72" spans="3:8" x14ac:dyDescent="0.25">
      <c r="C72" s="41" t="s">
        <v>47</v>
      </c>
      <c r="D72" s="42"/>
      <c r="E72" s="42"/>
      <c r="F72" s="42">
        <f t="shared" si="5"/>
        <v>0</v>
      </c>
    </row>
    <row r="73" spans="3:8" x14ac:dyDescent="0.25">
      <c r="C73" s="2" t="s">
        <v>48</v>
      </c>
      <c r="D73" s="42"/>
      <c r="E73" s="42"/>
      <c r="F73" s="42">
        <f t="shared" si="5"/>
        <v>0</v>
      </c>
    </row>
    <row r="74" spans="3:8" x14ac:dyDescent="0.25">
      <c r="C74" s="41" t="s">
        <v>49</v>
      </c>
      <c r="D74" s="42"/>
      <c r="E74" s="42"/>
      <c r="F74" s="42">
        <f t="shared" si="5"/>
        <v>0</v>
      </c>
    </row>
    <row r="75" spans="3:8" x14ac:dyDescent="0.25">
      <c r="C75" s="41" t="s">
        <v>50</v>
      </c>
      <c r="D75" s="42"/>
      <c r="E75" s="42"/>
      <c r="F75" s="42">
        <f t="shared" si="5"/>
        <v>0</v>
      </c>
    </row>
    <row r="76" spans="3:8" x14ac:dyDescent="0.25">
      <c r="C76" s="41" t="s">
        <v>51</v>
      </c>
      <c r="D76" s="42"/>
      <c r="E76" s="42"/>
      <c r="F76" s="42">
        <f t="shared" si="5"/>
        <v>0</v>
      </c>
    </row>
    <row r="77" spans="3:8" x14ac:dyDescent="0.25">
      <c r="C77" s="41" t="s">
        <v>52</v>
      </c>
      <c r="D77" s="42"/>
      <c r="E77" s="42"/>
      <c r="F77" s="42">
        <f t="shared" si="5"/>
        <v>0</v>
      </c>
    </row>
    <row r="78" spans="3:8" ht="13.8" thickBot="1" x14ac:dyDescent="0.3">
      <c r="D78" s="45">
        <f>SUM(D66:D77)</f>
        <v>0</v>
      </c>
      <c r="E78" s="45">
        <f t="shared" ref="E78:F78" si="6">SUM(E66:E77)</f>
        <v>0</v>
      </c>
      <c r="F78" s="45">
        <f t="shared" si="6"/>
        <v>0</v>
      </c>
      <c r="G78" s="46">
        <f>'Lease liability'!F31</f>
        <v>445</v>
      </c>
      <c r="H78" s="39">
        <f>+D78-G78</f>
        <v>-445</v>
      </c>
    </row>
    <row r="81" spans="3:8" x14ac:dyDescent="0.25">
      <c r="C81" s="100" t="s">
        <v>24</v>
      </c>
      <c r="D81" s="100"/>
      <c r="E81" s="100"/>
      <c r="F81" s="100"/>
      <c r="G81" s="100"/>
    </row>
    <row r="82" spans="3:8" x14ac:dyDescent="0.25">
      <c r="D82" s="40" t="s">
        <v>28</v>
      </c>
      <c r="E82" s="40" t="s">
        <v>29</v>
      </c>
      <c r="F82" s="40" t="s">
        <v>30</v>
      </c>
    </row>
    <row r="83" spans="3:8" x14ac:dyDescent="0.25">
      <c r="C83" s="2" t="s">
        <v>31</v>
      </c>
    </row>
    <row r="84" spans="3:8" x14ac:dyDescent="0.25">
      <c r="C84" s="41">
        <v>2026</v>
      </c>
      <c r="D84" s="42"/>
      <c r="E84" s="42"/>
      <c r="F84" s="42">
        <f>SUM(D84:E84)</f>
        <v>0</v>
      </c>
    </row>
    <row r="85" spans="3:8" ht="14.4" x14ac:dyDescent="0.3">
      <c r="C85" s="41">
        <v>2027</v>
      </c>
      <c r="D85" s="43"/>
      <c r="E85" s="43"/>
      <c r="F85" s="42">
        <f t="shared" ref="F85:F95" si="7">SUM(D85:E85)</f>
        <v>0</v>
      </c>
    </row>
    <row r="86" spans="3:8" x14ac:dyDescent="0.25">
      <c r="C86" s="41">
        <v>2028</v>
      </c>
      <c r="D86" s="42"/>
      <c r="E86" s="42"/>
      <c r="F86" s="42">
        <f t="shared" si="7"/>
        <v>0</v>
      </c>
    </row>
    <row r="87" spans="3:8" x14ac:dyDescent="0.25">
      <c r="C87" s="41">
        <v>2029</v>
      </c>
      <c r="D87" s="42"/>
      <c r="E87" s="42"/>
      <c r="F87" s="42">
        <f t="shared" si="7"/>
        <v>0</v>
      </c>
    </row>
    <row r="88" spans="3:8" x14ac:dyDescent="0.25">
      <c r="C88" s="41">
        <v>2030</v>
      </c>
      <c r="D88" s="42"/>
      <c r="E88" s="42"/>
      <c r="F88" s="42">
        <f t="shared" si="7"/>
        <v>0</v>
      </c>
    </row>
    <row r="89" spans="3:8" x14ac:dyDescent="0.25">
      <c r="C89" s="41" t="s">
        <v>46</v>
      </c>
      <c r="D89" s="42"/>
      <c r="E89" s="42"/>
      <c r="F89" s="42">
        <f t="shared" si="7"/>
        <v>0</v>
      </c>
    </row>
    <row r="90" spans="3:8" x14ac:dyDescent="0.25">
      <c r="C90" s="41" t="s">
        <v>47</v>
      </c>
      <c r="D90" s="42"/>
      <c r="E90" s="42"/>
      <c r="F90" s="42">
        <f t="shared" si="7"/>
        <v>0</v>
      </c>
    </row>
    <row r="91" spans="3:8" x14ac:dyDescent="0.25">
      <c r="C91" s="2" t="s">
        <v>48</v>
      </c>
      <c r="D91" s="42"/>
      <c r="E91" s="42"/>
      <c r="F91" s="42">
        <f t="shared" si="7"/>
        <v>0</v>
      </c>
    </row>
    <row r="92" spans="3:8" x14ac:dyDescent="0.25">
      <c r="C92" s="41" t="s">
        <v>49</v>
      </c>
      <c r="D92" s="42"/>
      <c r="E92" s="42"/>
      <c r="F92" s="42">
        <f t="shared" si="7"/>
        <v>0</v>
      </c>
    </row>
    <row r="93" spans="3:8" x14ac:dyDescent="0.25">
      <c r="C93" s="41" t="s">
        <v>50</v>
      </c>
      <c r="D93" s="42"/>
      <c r="E93" s="42"/>
      <c r="F93" s="42">
        <f t="shared" si="7"/>
        <v>0</v>
      </c>
    </row>
    <row r="94" spans="3:8" x14ac:dyDescent="0.25">
      <c r="C94" s="41" t="s">
        <v>51</v>
      </c>
      <c r="D94" s="42"/>
      <c r="E94" s="42"/>
      <c r="F94" s="42">
        <f t="shared" si="7"/>
        <v>0</v>
      </c>
    </row>
    <row r="95" spans="3:8" x14ac:dyDescent="0.25">
      <c r="C95" s="41" t="s">
        <v>52</v>
      </c>
      <c r="D95" s="42"/>
      <c r="E95" s="42"/>
      <c r="F95" s="42">
        <f t="shared" si="7"/>
        <v>0</v>
      </c>
    </row>
    <row r="96" spans="3:8" ht="13.8" thickBot="1" x14ac:dyDescent="0.3">
      <c r="D96" s="45">
        <f>SUM(D84:D95)</f>
        <v>0</v>
      </c>
      <c r="E96" s="45">
        <f t="shared" ref="E96:F96" si="8">SUM(E84:E95)</f>
        <v>0</v>
      </c>
      <c r="F96" s="45">
        <f t="shared" si="8"/>
        <v>0</v>
      </c>
      <c r="G96" s="2">
        <f>'Lease liability'!F39</f>
        <v>0</v>
      </c>
      <c r="H96" s="39">
        <f>+D96-G96</f>
        <v>0</v>
      </c>
    </row>
    <row r="99" spans="3:7" x14ac:dyDescent="0.25">
      <c r="C99" s="100" t="s">
        <v>25</v>
      </c>
      <c r="D99" s="100"/>
      <c r="E99" s="100"/>
      <c r="F99" s="100"/>
      <c r="G99" s="100"/>
    </row>
    <row r="100" spans="3:7" x14ac:dyDescent="0.25">
      <c r="D100" s="40" t="s">
        <v>28</v>
      </c>
      <c r="E100" s="40" t="s">
        <v>29</v>
      </c>
      <c r="F100" s="40" t="s">
        <v>30</v>
      </c>
    </row>
    <row r="101" spans="3:7" x14ac:dyDescent="0.25">
      <c r="C101" s="2" t="s">
        <v>31</v>
      </c>
    </row>
    <row r="102" spans="3:7" x14ac:dyDescent="0.25">
      <c r="C102" s="41">
        <v>2026</v>
      </c>
      <c r="D102" s="42"/>
      <c r="E102" s="42"/>
      <c r="F102" s="42">
        <f>SUM(D102:E102)</f>
        <v>0</v>
      </c>
    </row>
    <row r="103" spans="3:7" ht="14.4" x14ac:dyDescent="0.3">
      <c r="C103" s="41">
        <v>2027</v>
      </c>
      <c r="D103" s="43"/>
      <c r="E103" s="43"/>
      <c r="F103" s="42">
        <f t="shared" ref="F103:F113" si="9">SUM(D103:E103)</f>
        <v>0</v>
      </c>
    </row>
    <row r="104" spans="3:7" x14ac:dyDescent="0.25">
      <c r="C104" s="41">
        <v>2028</v>
      </c>
      <c r="D104" s="42"/>
      <c r="E104" s="42"/>
      <c r="F104" s="42">
        <f t="shared" si="9"/>
        <v>0</v>
      </c>
    </row>
    <row r="105" spans="3:7" x14ac:dyDescent="0.25">
      <c r="C105" s="41">
        <v>2029</v>
      </c>
      <c r="D105" s="42"/>
      <c r="E105" s="42"/>
      <c r="F105" s="42">
        <f t="shared" si="9"/>
        <v>0</v>
      </c>
    </row>
    <row r="106" spans="3:7" x14ac:dyDescent="0.25">
      <c r="C106" s="41">
        <v>2030</v>
      </c>
      <c r="D106" s="42"/>
      <c r="E106" s="42"/>
      <c r="F106" s="42">
        <f t="shared" si="9"/>
        <v>0</v>
      </c>
    </row>
    <row r="107" spans="3:7" x14ac:dyDescent="0.25">
      <c r="C107" s="41" t="s">
        <v>46</v>
      </c>
      <c r="D107" s="42"/>
      <c r="E107" s="42"/>
      <c r="F107" s="42">
        <f t="shared" si="9"/>
        <v>0</v>
      </c>
    </row>
    <row r="108" spans="3:7" x14ac:dyDescent="0.25">
      <c r="C108" s="41" t="s">
        <v>47</v>
      </c>
      <c r="D108" s="42"/>
      <c r="E108" s="42"/>
      <c r="F108" s="42">
        <f t="shared" si="9"/>
        <v>0</v>
      </c>
    </row>
    <row r="109" spans="3:7" x14ac:dyDescent="0.25">
      <c r="C109" s="2" t="s">
        <v>48</v>
      </c>
      <c r="D109" s="42"/>
      <c r="E109" s="42"/>
      <c r="F109" s="42">
        <f t="shared" si="9"/>
        <v>0</v>
      </c>
    </row>
    <row r="110" spans="3:7" x14ac:dyDescent="0.25">
      <c r="C110" s="41" t="s">
        <v>49</v>
      </c>
      <c r="D110" s="42"/>
      <c r="E110" s="42"/>
      <c r="F110" s="42">
        <f t="shared" si="9"/>
        <v>0</v>
      </c>
    </row>
    <row r="111" spans="3:7" x14ac:dyDescent="0.25">
      <c r="C111" s="41" t="s">
        <v>50</v>
      </c>
      <c r="D111" s="42"/>
      <c r="E111" s="42"/>
      <c r="F111" s="42">
        <f t="shared" si="9"/>
        <v>0</v>
      </c>
    </row>
    <row r="112" spans="3:7" x14ac:dyDescent="0.25">
      <c r="C112" s="41" t="s">
        <v>51</v>
      </c>
      <c r="D112" s="42"/>
      <c r="E112" s="42"/>
      <c r="F112" s="42">
        <f t="shared" si="9"/>
        <v>0</v>
      </c>
    </row>
    <row r="113" spans="3:8" x14ac:dyDescent="0.25">
      <c r="C113" s="41" t="s">
        <v>52</v>
      </c>
      <c r="D113" s="42"/>
      <c r="E113" s="42"/>
      <c r="F113" s="42">
        <f t="shared" si="9"/>
        <v>0</v>
      </c>
    </row>
    <row r="114" spans="3:8" ht="13.8" thickBot="1" x14ac:dyDescent="0.3">
      <c r="D114" s="45">
        <f>SUM(D102:D113)</f>
        <v>0</v>
      </c>
      <c r="E114" s="45">
        <f t="shared" ref="E114:F114" si="10">SUM(E102:E113)</f>
        <v>0</v>
      </c>
      <c r="F114" s="45">
        <f t="shared" si="10"/>
        <v>0</v>
      </c>
      <c r="G114" s="1">
        <f>'Lease liability'!F47</f>
        <v>6168</v>
      </c>
      <c r="H114" s="39">
        <f>+D114-G114</f>
        <v>-6168</v>
      </c>
    </row>
    <row r="117" spans="3:8" x14ac:dyDescent="0.25">
      <c r="C117" s="99" t="s">
        <v>40</v>
      </c>
      <c r="D117" s="99"/>
      <c r="E117" s="99"/>
      <c r="F117" s="99"/>
      <c r="G117" s="99"/>
    </row>
    <row r="118" spans="3:8" x14ac:dyDescent="0.25">
      <c r="D118" s="40" t="s">
        <v>28</v>
      </c>
      <c r="E118" s="40" t="s">
        <v>29</v>
      </c>
      <c r="F118" s="40" t="s">
        <v>30</v>
      </c>
    </row>
    <row r="119" spans="3:8" x14ac:dyDescent="0.25">
      <c r="C119" s="2" t="s">
        <v>31</v>
      </c>
    </row>
    <row r="120" spans="3:8" x14ac:dyDescent="0.25">
      <c r="C120" s="41">
        <v>2026</v>
      </c>
      <c r="D120" s="42"/>
      <c r="E120" s="42"/>
      <c r="F120" s="42">
        <f>SUM(D120:E120)</f>
        <v>0</v>
      </c>
    </row>
    <row r="121" spans="3:8" ht="14.4" x14ac:dyDescent="0.3">
      <c r="C121" s="41">
        <v>2027</v>
      </c>
      <c r="D121" s="43"/>
      <c r="E121" s="43"/>
      <c r="F121" s="42">
        <f t="shared" ref="F121:F131" si="11">SUM(D121:E121)</f>
        <v>0</v>
      </c>
    </row>
    <row r="122" spans="3:8" x14ac:dyDescent="0.25">
      <c r="C122" s="41">
        <v>2028</v>
      </c>
      <c r="D122" s="42"/>
      <c r="E122" s="42"/>
      <c r="F122" s="42">
        <f t="shared" si="11"/>
        <v>0</v>
      </c>
    </row>
    <row r="123" spans="3:8" x14ac:dyDescent="0.25">
      <c r="C123" s="41">
        <v>2029</v>
      </c>
      <c r="D123" s="42"/>
      <c r="E123" s="42"/>
      <c r="F123" s="42">
        <f t="shared" si="11"/>
        <v>0</v>
      </c>
    </row>
    <row r="124" spans="3:8" x14ac:dyDescent="0.25">
      <c r="C124" s="41">
        <v>2030</v>
      </c>
      <c r="D124" s="42"/>
      <c r="E124" s="42"/>
      <c r="F124" s="42">
        <f t="shared" si="11"/>
        <v>0</v>
      </c>
    </row>
    <row r="125" spans="3:8" x14ac:dyDescent="0.25">
      <c r="C125" s="41" t="s">
        <v>46</v>
      </c>
      <c r="D125" s="42"/>
      <c r="E125" s="42"/>
      <c r="F125" s="42">
        <f t="shared" si="11"/>
        <v>0</v>
      </c>
    </row>
    <row r="126" spans="3:8" x14ac:dyDescent="0.25">
      <c r="C126" s="41" t="s">
        <v>47</v>
      </c>
      <c r="D126" s="42"/>
      <c r="E126" s="42"/>
      <c r="F126" s="42">
        <f t="shared" si="11"/>
        <v>0</v>
      </c>
    </row>
    <row r="127" spans="3:8" x14ac:dyDescent="0.25">
      <c r="C127" s="2" t="s">
        <v>48</v>
      </c>
      <c r="D127" s="42"/>
      <c r="E127" s="42"/>
      <c r="F127" s="42">
        <f t="shared" si="11"/>
        <v>0</v>
      </c>
    </row>
    <row r="128" spans="3:8" x14ac:dyDescent="0.25">
      <c r="C128" s="41" t="s">
        <v>49</v>
      </c>
      <c r="D128" s="42"/>
      <c r="E128" s="42"/>
      <c r="F128" s="42">
        <f t="shared" si="11"/>
        <v>0</v>
      </c>
    </row>
    <row r="129" spans="3:8" x14ac:dyDescent="0.25">
      <c r="C129" s="41" t="s">
        <v>50</v>
      </c>
      <c r="D129" s="42"/>
      <c r="E129" s="42"/>
      <c r="F129" s="42">
        <f t="shared" si="11"/>
        <v>0</v>
      </c>
    </row>
    <row r="130" spans="3:8" x14ac:dyDescent="0.25">
      <c r="C130" s="41" t="s">
        <v>51</v>
      </c>
      <c r="D130" s="42"/>
      <c r="E130" s="42"/>
      <c r="F130" s="42">
        <f t="shared" si="11"/>
        <v>0</v>
      </c>
    </row>
    <row r="131" spans="3:8" x14ac:dyDescent="0.25">
      <c r="C131" s="41" t="s">
        <v>52</v>
      </c>
      <c r="D131" s="42"/>
      <c r="E131" s="42"/>
      <c r="F131" s="42">
        <f t="shared" si="11"/>
        <v>0</v>
      </c>
    </row>
    <row r="132" spans="3:8" ht="13.8" thickBot="1" x14ac:dyDescent="0.3">
      <c r="D132" s="45">
        <f>SUM(D120:D131)</f>
        <v>0</v>
      </c>
      <c r="E132" s="45">
        <f t="shared" ref="E132:F132" si="12">SUM(E120:E131)</f>
        <v>0</v>
      </c>
      <c r="F132" s="45">
        <f t="shared" si="12"/>
        <v>0</v>
      </c>
      <c r="G132" s="2">
        <f>'Lease liability'!F55</f>
        <v>410</v>
      </c>
      <c r="H132" s="39">
        <f>+D132-G132</f>
        <v>-410</v>
      </c>
    </row>
    <row r="135" spans="3:8" x14ac:dyDescent="0.25">
      <c r="C135" s="100" t="s">
        <v>26</v>
      </c>
      <c r="D135" s="100"/>
      <c r="E135" s="100"/>
      <c r="F135" s="100"/>
      <c r="G135" s="100"/>
    </row>
    <row r="136" spans="3:8" x14ac:dyDescent="0.25">
      <c r="D136" s="40" t="s">
        <v>28</v>
      </c>
      <c r="E136" s="40" t="s">
        <v>29</v>
      </c>
      <c r="F136" s="40" t="s">
        <v>30</v>
      </c>
    </row>
    <row r="137" spans="3:8" x14ac:dyDescent="0.25">
      <c r="C137" s="2" t="s">
        <v>31</v>
      </c>
    </row>
    <row r="138" spans="3:8" x14ac:dyDescent="0.25">
      <c r="C138" s="41">
        <v>2026</v>
      </c>
      <c r="D138" s="42"/>
      <c r="E138" s="42"/>
      <c r="F138" s="42">
        <f>SUM(D138:E138)</f>
        <v>0</v>
      </c>
    </row>
    <row r="139" spans="3:8" ht="14.4" x14ac:dyDescent="0.3">
      <c r="C139" s="41">
        <v>2027</v>
      </c>
      <c r="D139" s="43"/>
      <c r="E139" s="43"/>
      <c r="F139" s="42">
        <f t="shared" ref="F139:F149" si="13">SUM(D139:E139)</f>
        <v>0</v>
      </c>
    </row>
    <row r="140" spans="3:8" x14ac:dyDescent="0.25">
      <c r="C140" s="41">
        <v>2028</v>
      </c>
      <c r="D140" s="42"/>
      <c r="E140" s="42"/>
      <c r="F140" s="42">
        <f t="shared" si="13"/>
        <v>0</v>
      </c>
    </row>
    <row r="141" spans="3:8" x14ac:dyDescent="0.25">
      <c r="C141" s="41">
        <v>2029</v>
      </c>
      <c r="D141" s="42"/>
      <c r="E141" s="42"/>
      <c r="F141" s="42">
        <f t="shared" si="13"/>
        <v>0</v>
      </c>
    </row>
    <row r="142" spans="3:8" x14ac:dyDescent="0.25">
      <c r="C142" s="41">
        <v>2030</v>
      </c>
      <c r="D142" s="42"/>
      <c r="E142" s="42"/>
      <c r="F142" s="42">
        <f t="shared" si="13"/>
        <v>0</v>
      </c>
    </row>
    <row r="143" spans="3:8" x14ac:dyDescent="0.25">
      <c r="C143" s="41" t="s">
        <v>46</v>
      </c>
      <c r="D143" s="42"/>
      <c r="E143" s="42"/>
      <c r="F143" s="42">
        <f t="shared" si="13"/>
        <v>0</v>
      </c>
    </row>
    <row r="144" spans="3:8" x14ac:dyDescent="0.25">
      <c r="C144" s="41" t="s">
        <v>47</v>
      </c>
      <c r="D144" s="42"/>
      <c r="E144" s="42"/>
      <c r="F144" s="42">
        <f t="shared" si="13"/>
        <v>0</v>
      </c>
    </row>
    <row r="145" spans="3:8" x14ac:dyDescent="0.25">
      <c r="C145" s="2" t="s">
        <v>48</v>
      </c>
      <c r="D145" s="42"/>
      <c r="E145" s="42"/>
      <c r="F145" s="42">
        <f t="shared" si="13"/>
        <v>0</v>
      </c>
    </row>
    <row r="146" spans="3:8" x14ac:dyDescent="0.25">
      <c r="C146" s="41" t="s">
        <v>49</v>
      </c>
      <c r="D146" s="42"/>
      <c r="E146" s="42"/>
      <c r="F146" s="42">
        <f t="shared" si="13"/>
        <v>0</v>
      </c>
    </row>
    <row r="147" spans="3:8" x14ac:dyDescent="0.25">
      <c r="C147" s="41" t="s">
        <v>50</v>
      </c>
      <c r="D147" s="42"/>
      <c r="E147" s="42"/>
      <c r="F147" s="42">
        <f t="shared" si="13"/>
        <v>0</v>
      </c>
    </row>
    <row r="148" spans="3:8" x14ac:dyDescent="0.25">
      <c r="C148" s="41" t="s">
        <v>51</v>
      </c>
      <c r="D148" s="42"/>
      <c r="E148" s="42"/>
      <c r="F148" s="42">
        <f t="shared" si="13"/>
        <v>0</v>
      </c>
    </row>
    <row r="149" spans="3:8" x14ac:dyDescent="0.25">
      <c r="C149" s="41" t="s">
        <v>52</v>
      </c>
      <c r="D149" s="42"/>
      <c r="E149" s="42"/>
      <c r="F149" s="42">
        <f t="shared" si="13"/>
        <v>0</v>
      </c>
    </row>
    <row r="150" spans="3:8" ht="13.8" thickBot="1" x14ac:dyDescent="0.3">
      <c r="D150" s="45">
        <f>SUM(D138:D149)</f>
        <v>0</v>
      </c>
      <c r="E150" s="45">
        <f t="shared" ref="E150:F150" si="14">SUM(E138:E149)</f>
        <v>0</v>
      </c>
      <c r="F150" s="45">
        <f t="shared" si="14"/>
        <v>0</v>
      </c>
      <c r="G150" s="1">
        <f>'Lease liability'!F63</f>
        <v>58279</v>
      </c>
      <c r="H150" s="1">
        <f>D150-G150</f>
        <v>-58279</v>
      </c>
    </row>
    <row r="153" spans="3:8" x14ac:dyDescent="0.25">
      <c r="C153" s="101" t="s">
        <v>27</v>
      </c>
      <c r="D153" s="101"/>
      <c r="E153" s="101"/>
      <c r="F153" s="101"/>
      <c r="G153" s="101"/>
    </row>
    <row r="154" spans="3:8" x14ac:dyDescent="0.25">
      <c r="D154" s="40" t="s">
        <v>28</v>
      </c>
      <c r="E154" s="40" t="s">
        <v>29</v>
      </c>
      <c r="F154" s="40" t="s">
        <v>30</v>
      </c>
    </row>
    <row r="155" spans="3:8" x14ac:dyDescent="0.25">
      <c r="C155" s="2" t="s">
        <v>31</v>
      </c>
    </row>
    <row r="156" spans="3:8" x14ac:dyDescent="0.25">
      <c r="C156" s="41">
        <v>2026</v>
      </c>
      <c r="D156" s="42"/>
      <c r="E156" s="42"/>
      <c r="F156" s="42">
        <f>SUM(D156:E156)</f>
        <v>0</v>
      </c>
    </row>
    <row r="157" spans="3:8" ht="14.4" x14ac:dyDescent="0.3">
      <c r="C157" s="41">
        <v>2027</v>
      </c>
      <c r="D157" s="43"/>
      <c r="E157" s="43"/>
      <c r="F157" s="42">
        <f t="shared" ref="F157:F167" si="15">SUM(D157:E157)</f>
        <v>0</v>
      </c>
    </row>
    <row r="158" spans="3:8" x14ac:dyDescent="0.25">
      <c r="C158" s="41">
        <v>2028</v>
      </c>
      <c r="D158" s="42"/>
      <c r="E158" s="42"/>
      <c r="F158" s="42">
        <f t="shared" si="15"/>
        <v>0</v>
      </c>
    </row>
    <row r="159" spans="3:8" x14ac:dyDescent="0.25">
      <c r="C159" s="41">
        <v>2029</v>
      </c>
      <c r="D159" s="42"/>
      <c r="E159" s="42"/>
      <c r="F159" s="42">
        <f t="shared" si="15"/>
        <v>0</v>
      </c>
    </row>
    <row r="160" spans="3:8" x14ac:dyDescent="0.25">
      <c r="C160" s="41">
        <v>2030</v>
      </c>
      <c r="D160" s="42"/>
      <c r="E160" s="42"/>
      <c r="F160" s="42">
        <f t="shared" si="15"/>
        <v>0</v>
      </c>
    </row>
    <row r="161" spans="3:7" x14ac:dyDescent="0.25">
      <c r="C161" s="41" t="s">
        <v>46</v>
      </c>
      <c r="D161" s="42"/>
      <c r="E161" s="42"/>
      <c r="F161" s="42">
        <f t="shared" si="15"/>
        <v>0</v>
      </c>
    </row>
    <row r="162" spans="3:7" x14ac:dyDescent="0.25">
      <c r="C162" s="41" t="s">
        <v>47</v>
      </c>
      <c r="D162" s="42"/>
      <c r="E162" s="42"/>
      <c r="F162" s="42">
        <f t="shared" si="15"/>
        <v>0</v>
      </c>
    </row>
    <row r="163" spans="3:7" x14ac:dyDescent="0.25">
      <c r="C163" s="2" t="s">
        <v>48</v>
      </c>
      <c r="D163" s="42"/>
      <c r="E163" s="42"/>
      <c r="F163" s="42">
        <f t="shared" si="15"/>
        <v>0</v>
      </c>
    </row>
    <row r="164" spans="3:7" x14ac:dyDescent="0.25">
      <c r="C164" s="41" t="s">
        <v>49</v>
      </c>
      <c r="D164" s="42"/>
      <c r="E164" s="42"/>
      <c r="F164" s="42">
        <f t="shared" si="15"/>
        <v>0</v>
      </c>
    </row>
    <row r="165" spans="3:7" x14ac:dyDescent="0.25">
      <c r="C165" s="41" t="s">
        <v>50</v>
      </c>
      <c r="D165" s="42"/>
      <c r="E165" s="42"/>
      <c r="F165" s="42">
        <f t="shared" si="15"/>
        <v>0</v>
      </c>
    </row>
    <row r="166" spans="3:7" x14ac:dyDescent="0.25">
      <c r="C166" s="41" t="s">
        <v>51</v>
      </c>
      <c r="D166" s="42"/>
      <c r="E166" s="42"/>
      <c r="F166" s="42">
        <f t="shared" si="15"/>
        <v>0</v>
      </c>
    </row>
    <row r="167" spans="3:7" x14ac:dyDescent="0.25">
      <c r="C167" s="41" t="s">
        <v>52</v>
      </c>
      <c r="D167" s="42"/>
      <c r="E167" s="42"/>
      <c r="F167" s="42">
        <f t="shared" si="15"/>
        <v>0</v>
      </c>
    </row>
    <row r="168" spans="3:7" ht="13.8" thickBot="1" x14ac:dyDescent="0.3">
      <c r="D168" s="45">
        <f>SUM(D156:D167)</f>
        <v>0</v>
      </c>
      <c r="E168" s="45">
        <f t="shared" ref="E168:F168" si="16">SUM(E156:E167)</f>
        <v>0</v>
      </c>
      <c r="F168" s="45">
        <f t="shared" si="16"/>
        <v>0</v>
      </c>
    </row>
    <row r="170" spans="3:7" x14ac:dyDescent="0.25">
      <c r="C170" s="25" t="s">
        <v>19</v>
      </c>
      <c r="D170" s="10">
        <f>D43-D61-D78-D96-D114-D132-D150-D168</f>
        <v>0</v>
      </c>
      <c r="E170" s="10">
        <f t="shared" ref="E170:F170" si="17">E43-E61-E78-E96-E114-E132-E150-E168</f>
        <v>0</v>
      </c>
      <c r="F170" s="10">
        <f t="shared" si="17"/>
        <v>0</v>
      </c>
    </row>
    <row r="172" spans="3:7" x14ac:dyDescent="0.25">
      <c r="C172" s="100"/>
      <c r="D172" s="100"/>
      <c r="E172" s="100"/>
      <c r="F172" s="100"/>
      <c r="G172" s="100"/>
    </row>
    <row r="173" spans="3:7" x14ac:dyDescent="0.25">
      <c r="D173" s="47"/>
      <c r="E173" s="47"/>
      <c r="F173" s="47"/>
    </row>
    <row r="175" spans="3:7" x14ac:dyDescent="0.25">
      <c r="C175" s="41"/>
      <c r="D175" s="48"/>
      <c r="E175" s="48"/>
      <c r="F175" s="48"/>
    </row>
    <row r="176" spans="3:7" ht="14.4" x14ac:dyDescent="0.3">
      <c r="C176" s="41"/>
      <c r="D176" s="49"/>
      <c r="E176" s="49"/>
      <c r="F176" s="48"/>
    </row>
    <row r="177" spans="3:7" x14ac:dyDescent="0.25">
      <c r="C177" s="41"/>
      <c r="D177" s="48"/>
      <c r="E177" s="48"/>
      <c r="F177" s="48"/>
    </row>
    <row r="178" spans="3:7" x14ac:dyDescent="0.25">
      <c r="C178" s="41"/>
      <c r="D178" s="48"/>
      <c r="E178" s="48"/>
      <c r="F178" s="48"/>
    </row>
    <row r="179" spans="3:7" x14ac:dyDescent="0.25">
      <c r="C179" s="41"/>
      <c r="D179" s="48"/>
      <c r="E179" s="48"/>
      <c r="F179" s="48"/>
    </row>
    <row r="180" spans="3:7" x14ac:dyDescent="0.25">
      <c r="C180" s="41"/>
      <c r="D180" s="48"/>
      <c r="E180" s="48"/>
      <c r="F180" s="48"/>
    </row>
    <row r="181" spans="3:7" x14ac:dyDescent="0.25">
      <c r="C181" s="41"/>
      <c r="D181" s="48"/>
      <c r="E181" s="48"/>
      <c r="F181" s="48"/>
    </row>
    <row r="182" spans="3:7" x14ac:dyDescent="0.25">
      <c r="D182" s="48"/>
      <c r="E182" s="48"/>
      <c r="F182" s="48"/>
    </row>
    <row r="183" spans="3:7" x14ac:dyDescent="0.25">
      <c r="C183" s="41"/>
      <c r="D183" s="48"/>
      <c r="E183" s="48"/>
      <c r="F183" s="48"/>
    </row>
    <row r="184" spans="3:7" x14ac:dyDescent="0.25">
      <c r="C184" s="41"/>
      <c r="D184" s="48"/>
      <c r="E184" s="48"/>
      <c r="F184" s="48"/>
    </row>
    <row r="185" spans="3:7" x14ac:dyDescent="0.25">
      <c r="C185" s="41"/>
      <c r="D185" s="48"/>
      <c r="E185" s="48"/>
      <c r="F185" s="48"/>
    </row>
    <row r="186" spans="3:7" x14ac:dyDescent="0.25">
      <c r="C186" s="41"/>
      <c r="D186" s="48"/>
      <c r="E186" s="48"/>
      <c r="F186" s="48"/>
    </row>
    <row r="187" spans="3:7" x14ac:dyDescent="0.25">
      <c r="D187" s="48"/>
      <c r="E187" s="48"/>
      <c r="F187" s="48"/>
    </row>
    <row r="190" spans="3:7" x14ac:dyDescent="0.25">
      <c r="C190" s="100"/>
      <c r="D190" s="100"/>
      <c r="E190" s="100"/>
      <c r="F190" s="100"/>
      <c r="G190" s="100"/>
    </row>
    <row r="191" spans="3:7" x14ac:dyDescent="0.25">
      <c r="D191" s="47"/>
      <c r="E191" s="47"/>
      <c r="F191" s="47"/>
    </row>
    <row r="193" spans="3:7" x14ac:dyDescent="0.25">
      <c r="C193" s="41"/>
      <c r="D193" s="48"/>
      <c r="E193" s="48"/>
      <c r="F193" s="48"/>
    </row>
    <row r="194" spans="3:7" ht="14.4" x14ac:dyDescent="0.3">
      <c r="C194" s="41"/>
      <c r="D194" s="49"/>
      <c r="E194" s="49"/>
      <c r="F194" s="48"/>
    </row>
    <row r="195" spans="3:7" x14ac:dyDescent="0.25">
      <c r="C195" s="41"/>
      <c r="D195" s="48"/>
      <c r="E195" s="48"/>
      <c r="F195" s="48"/>
    </row>
    <row r="196" spans="3:7" x14ac:dyDescent="0.25">
      <c r="C196" s="41"/>
      <c r="D196" s="48"/>
      <c r="E196" s="48"/>
      <c r="F196" s="48"/>
    </row>
    <row r="197" spans="3:7" x14ac:dyDescent="0.25">
      <c r="C197" s="41"/>
      <c r="D197" s="48"/>
      <c r="E197" s="48"/>
      <c r="F197" s="48"/>
    </row>
    <row r="198" spans="3:7" x14ac:dyDescent="0.25">
      <c r="C198" s="41"/>
      <c r="D198" s="48"/>
      <c r="E198" s="48"/>
      <c r="F198" s="48"/>
    </row>
    <row r="199" spans="3:7" x14ac:dyDescent="0.25">
      <c r="C199" s="41"/>
      <c r="D199" s="48"/>
      <c r="E199" s="48"/>
      <c r="F199" s="48"/>
    </row>
    <row r="200" spans="3:7" x14ac:dyDescent="0.25">
      <c r="D200" s="48"/>
      <c r="E200" s="48"/>
      <c r="F200" s="48"/>
    </row>
    <row r="201" spans="3:7" x14ac:dyDescent="0.25">
      <c r="C201" s="41"/>
      <c r="D201" s="48"/>
      <c r="E201" s="48"/>
      <c r="F201" s="48"/>
    </row>
    <row r="202" spans="3:7" x14ac:dyDescent="0.25">
      <c r="C202" s="41"/>
      <c r="D202" s="48"/>
      <c r="E202" s="48"/>
      <c r="F202" s="48"/>
    </row>
    <row r="203" spans="3:7" x14ac:dyDescent="0.25">
      <c r="C203" s="41"/>
      <c r="D203" s="48"/>
      <c r="E203" s="48"/>
      <c r="F203" s="48"/>
    </row>
    <row r="204" spans="3:7" x14ac:dyDescent="0.25">
      <c r="C204" s="41"/>
      <c r="D204" s="48"/>
      <c r="E204" s="48"/>
      <c r="F204" s="48"/>
    </row>
    <row r="205" spans="3:7" x14ac:dyDescent="0.25">
      <c r="D205" s="48"/>
      <c r="E205" s="48"/>
      <c r="F205" s="48"/>
    </row>
    <row r="207" spans="3:7" x14ac:dyDescent="0.25">
      <c r="C207" s="100"/>
      <c r="D207" s="100"/>
      <c r="E207" s="100"/>
      <c r="F207" s="100"/>
      <c r="G207" s="100"/>
    </row>
    <row r="208" spans="3:7" x14ac:dyDescent="0.25">
      <c r="D208" s="47"/>
      <c r="E208" s="47"/>
      <c r="F208" s="47"/>
    </row>
    <row r="210" spans="3:6" x14ac:dyDescent="0.25">
      <c r="C210" s="41"/>
      <c r="D210" s="48"/>
      <c r="E210" s="48"/>
      <c r="F210" s="48"/>
    </row>
    <row r="211" spans="3:6" ht="14.4" x14ac:dyDescent="0.3">
      <c r="C211" s="41"/>
      <c r="D211" s="49"/>
      <c r="E211" s="49"/>
      <c r="F211" s="48"/>
    </row>
    <row r="212" spans="3:6" x14ac:dyDescent="0.25">
      <c r="C212" s="41"/>
      <c r="D212" s="48"/>
      <c r="E212" s="48"/>
      <c r="F212" s="48"/>
    </row>
    <row r="213" spans="3:6" x14ac:dyDescent="0.25">
      <c r="C213" s="41"/>
      <c r="D213" s="48"/>
      <c r="E213" s="48"/>
      <c r="F213" s="48"/>
    </row>
    <row r="214" spans="3:6" x14ac:dyDescent="0.25">
      <c r="C214" s="41"/>
      <c r="D214" s="48"/>
      <c r="E214" s="48"/>
      <c r="F214" s="48"/>
    </row>
    <row r="215" spans="3:6" x14ac:dyDescent="0.25">
      <c r="C215" s="41"/>
      <c r="D215" s="48"/>
      <c r="E215" s="48"/>
      <c r="F215" s="48"/>
    </row>
    <row r="216" spans="3:6" x14ac:dyDescent="0.25">
      <c r="C216" s="41"/>
      <c r="D216" s="48"/>
      <c r="E216" s="48"/>
      <c r="F216" s="48"/>
    </row>
    <row r="217" spans="3:6" x14ac:dyDescent="0.25">
      <c r="D217" s="48"/>
      <c r="E217" s="48"/>
      <c r="F217" s="48"/>
    </row>
    <row r="218" spans="3:6" x14ac:dyDescent="0.25">
      <c r="C218" s="41"/>
      <c r="D218" s="48"/>
      <c r="E218" s="48"/>
      <c r="F218" s="48"/>
    </row>
    <row r="219" spans="3:6" x14ac:dyDescent="0.25">
      <c r="C219" s="41"/>
      <c r="D219" s="48"/>
      <c r="E219" s="48"/>
      <c r="F219" s="48"/>
    </row>
    <row r="220" spans="3:6" x14ac:dyDescent="0.25">
      <c r="C220" s="41"/>
      <c r="D220" s="48"/>
      <c r="E220" s="48"/>
      <c r="F220" s="48"/>
    </row>
    <row r="221" spans="3:6" x14ac:dyDescent="0.25">
      <c r="C221" s="41"/>
      <c r="D221" s="48"/>
      <c r="E221" s="48"/>
      <c r="F221" s="48"/>
    </row>
    <row r="222" spans="3:6" x14ac:dyDescent="0.25">
      <c r="D222" s="48"/>
      <c r="E222" s="48"/>
      <c r="F222" s="48"/>
    </row>
  </sheetData>
  <mergeCells count="13">
    <mergeCell ref="C81:G81"/>
    <mergeCell ref="C1:G1"/>
    <mergeCell ref="C16:G16"/>
    <mergeCell ref="C32:G32"/>
    <mergeCell ref="C46:G46"/>
    <mergeCell ref="C63:G63"/>
    <mergeCell ref="C207:G207"/>
    <mergeCell ref="C99:G99"/>
    <mergeCell ref="C117:G117"/>
    <mergeCell ref="C135:G135"/>
    <mergeCell ref="C153:G153"/>
    <mergeCell ref="C172:G172"/>
    <mergeCell ref="C190:G19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3BE53-A75B-4EB3-8E5F-3553BE798E18}">
  <dimension ref="A1:K88"/>
  <sheetViews>
    <sheetView showGridLines="0" topLeftCell="B1" zoomScaleNormal="100" workbookViewId="0">
      <selection activeCell="C5" sqref="C5"/>
    </sheetView>
  </sheetViews>
  <sheetFormatPr defaultColWidth="8.88671875" defaultRowHeight="13.2" x14ac:dyDescent="0.25"/>
  <cols>
    <col min="1" max="1" width="8.88671875" style="2"/>
    <col min="2" max="2" width="21" style="2" bestFit="1" customWidth="1"/>
    <col min="3" max="3" width="18.6640625" style="2" customWidth="1"/>
    <col min="4" max="4" width="18.88671875" style="2" bestFit="1" customWidth="1"/>
    <col min="5" max="5" width="14.109375" style="2" customWidth="1"/>
    <col min="6" max="6" width="15.5546875" style="2" customWidth="1"/>
    <col min="7" max="7" width="15.33203125" style="2" customWidth="1"/>
    <col min="8" max="11" width="11.6640625" style="2" customWidth="1"/>
    <col min="12" max="16384" width="8.88671875" style="2"/>
  </cols>
  <sheetData>
    <row r="1" spans="1:10" x14ac:dyDescent="0.25">
      <c r="A1" s="102" t="s">
        <v>36</v>
      </c>
      <c r="B1" s="102"/>
      <c r="C1" s="102"/>
      <c r="D1" s="102"/>
      <c r="E1" s="102"/>
    </row>
    <row r="2" spans="1:10" x14ac:dyDescent="0.25">
      <c r="B2" s="99" t="s">
        <v>36</v>
      </c>
      <c r="C2" s="99"/>
      <c r="D2" s="99"/>
      <c r="E2" s="99"/>
      <c r="F2" s="99"/>
      <c r="G2" s="99"/>
      <c r="I2" s="69" t="s">
        <v>41</v>
      </c>
    </row>
    <row r="3" spans="1:10" ht="39.6" x14ac:dyDescent="0.25">
      <c r="C3" s="27" t="s">
        <v>44</v>
      </c>
      <c r="D3" s="4" t="s">
        <v>1</v>
      </c>
      <c r="E3" s="4" t="s">
        <v>2</v>
      </c>
      <c r="F3" s="3" t="s">
        <v>45</v>
      </c>
      <c r="G3" s="3" t="s">
        <v>20</v>
      </c>
    </row>
    <row r="4" spans="1:10" x14ac:dyDescent="0.25">
      <c r="B4" s="2" t="s">
        <v>10</v>
      </c>
      <c r="C4" s="31">
        <v>1128</v>
      </c>
      <c r="D4" s="50"/>
      <c r="E4" s="51"/>
      <c r="F4" s="29">
        <f>+C4+D4+E4</f>
        <v>1128</v>
      </c>
      <c r="G4" s="29"/>
    </row>
    <row r="5" spans="1:10" x14ac:dyDescent="0.25">
      <c r="B5" s="2" t="s">
        <v>3</v>
      </c>
      <c r="C5" s="1">
        <v>87060</v>
      </c>
      <c r="D5" s="52">
        <v>0</v>
      </c>
      <c r="E5" s="1"/>
      <c r="F5" s="53">
        <f>+C5+D5+E5</f>
        <v>87060</v>
      </c>
      <c r="G5" s="42"/>
    </row>
    <row r="6" spans="1:10" ht="13.8" thickBot="1" x14ac:dyDescent="0.3">
      <c r="B6" s="2" t="s">
        <v>37</v>
      </c>
      <c r="C6" s="8" cm="1">
        <f t="array" ref="C6">SUM(ROUND(C4:C5,0))</f>
        <v>88188</v>
      </c>
      <c r="D6" s="54" cm="1">
        <f t="array" ref="D6">SUM(ROUND(D4:D5,0))</f>
        <v>0</v>
      </c>
      <c r="E6" s="8" cm="1">
        <f t="array" ref="E6">SUM(ROUND(E4:E5,0))</f>
        <v>0</v>
      </c>
      <c r="F6" s="8" cm="1">
        <f t="array" ref="F6">SUM(ROUND(F4:F5,0))</f>
        <v>88188</v>
      </c>
      <c r="G6" s="8" cm="1">
        <f t="array" ref="G6">SUM(ROUND(G4:G5,0))</f>
        <v>0</v>
      </c>
      <c r="I6" s="10"/>
      <c r="J6" s="10"/>
    </row>
    <row r="9" spans="1:10" x14ac:dyDescent="0.25">
      <c r="B9" s="100" t="s">
        <v>9</v>
      </c>
      <c r="C9" s="100"/>
      <c r="D9" s="100"/>
      <c r="E9" s="100"/>
      <c r="F9" s="100"/>
      <c r="G9" s="100"/>
    </row>
    <row r="10" spans="1:10" x14ac:dyDescent="0.25">
      <c r="F10" s="20"/>
      <c r="G10" s="20"/>
    </row>
    <row r="11" spans="1:10" ht="39.6" x14ac:dyDescent="0.25">
      <c r="C11" s="27" t="s">
        <v>44</v>
      </c>
      <c r="D11" s="4" t="s">
        <v>1</v>
      </c>
      <c r="E11" s="4" t="s">
        <v>2</v>
      </c>
      <c r="F11" s="3" t="s">
        <v>45</v>
      </c>
      <c r="G11" s="3" t="s">
        <v>20</v>
      </c>
    </row>
    <row r="12" spans="1:10" x14ac:dyDescent="0.25">
      <c r="B12" s="2" t="s">
        <v>10</v>
      </c>
      <c r="C12" s="60">
        <f>C21+C28+C36+C44+C52+C60+C68</f>
        <v>246483</v>
      </c>
      <c r="D12" s="56"/>
      <c r="E12" s="56"/>
      <c r="F12" s="58">
        <f>+C12+D12+E12</f>
        <v>246483</v>
      </c>
      <c r="G12" s="56"/>
    </row>
    <row r="13" spans="1:10" x14ac:dyDescent="0.25">
      <c r="B13" s="2" t="s">
        <v>3</v>
      </c>
      <c r="C13" s="77">
        <f>C22+C29+C37+C45+C53+C61+C69</f>
        <v>806662</v>
      </c>
      <c r="D13" s="77"/>
      <c r="E13" s="77"/>
      <c r="F13" s="59">
        <f>+C13+D13+E13</f>
        <v>806662</v>
      </c>
      <c r="G13" s="77"/>
    </row>
    <row r="14" spans="1:10" ht="13.8" thickBot="1" x14ac:dyDescent="0.3">
      <c r="B14" s="2" t="s">
        <v>37</v>
      </c>
      <c r="C14" s="8" cm="1">
        <f t="array" ref="C14">SUM(ROUND(C12:C13,0))</f>
        <v>1053145</v>
      </c>
      <c r="D14" s="8" cm="1">
        <f t="array" ref="D14">SUM(ROUND(D12:D13,0))</f>
        <v>0</v>
      </c>
      <c r="E14" s="8" cm="1">
        <f t="array" ref="E14">SUM(ROUND(E12:E13,0))</f>
        <v>0</v>
      </c>
      <c r="F14" s="8" cm="1">
        <f t="array" ref="F14">SUM(ROUND(F12:F13,0))</f>
        <v>1053145</v>
      </c>
      <c r="G14" s="8" cm="1">
        <f t="array" ref="G14">SUM(ROUND(G12:G13,0))</f>
        <v>0</v>
      </c>
      <c r="I14" s="10"/>
      <c r="J14" s="10"/>
    </row>
    <row r="18" spans="2:11" x14ac:dyDescent="0.25">
      <c r="B18" s="100" t="s">
        <v>22</v>
      </c>
      <c r="C18" s="100"/>
      <c r="D18" s="100"/>
      <c r="E18" s="100"/>
      <c r="F18" s="100"/>
      <c r="G18" s="100"/>
    </row>
    <row r="19" spans="2:11" x14ac:dyDescent="0.25">
      <c r="F19" s="20"/>
      <c r="G19" s="20"/>
    </row>
    <row r="20" spans="2:11" ht="39.6" x14ac:dyDescent="0.25">
      <c r="C20" s="27" t="s">
        <v>44</v>
      </c>
      <c r="D20" s="4" t="s">
        <v>1</v>
      </c>
      <c r="E20" s="4" t="s">
        <v>2</v>
      </c>
      <c r="F20" s="3" t="s">
        <v>45</v>
      </c>
      <c r="G20" s="3" t="s">
        <v>20</v>
      </c>
    </row>
    <row r="21" spans="2:11" x14ac:dyDescent="0.25">
      <c r="B21" s="2" t="s">
        <v>10</v>
      </c>
      <c r="C21" s="16">
        <v>110428</v>
      </c>
      <c r="D21" s="21"/>
      <c r="E21" s="21"/>
      <c r="F21" s="29">
        <f>+C21+D21+E21</f>
        <v>110428</v>
      </c>
      <c r="G21" s="30"/>
    </row>
    <row r="22" spans="2:11" x14ac:dyDescent="0.25">
      <c r="B22" s="2" t="s">
        <v>3</v>
      </c>
      <c r="C22" s="31">
        <v>0</v>
      </c>
      <c r="D22" s="51"/>
      <c r="E22" s="51"/>
      <c r="F22" s="30">
        <f>+C22+D22+E22</f>
        <v>0</v>
      </c>
      <c r="G22" s="30"/>
      <c r="H22" s="24"/>
      <c r="I22" s="24"/>
      <c r="J22" s="18"/>
      <c r="K22" s="18"/>
    </row>
    <row r="23" spans="2:11" ht="13.8" thickBot="1" x14ac:dyDescent="0.3">
      <c r="B23" s="2" t="s">
        <v>37</v>
      </c>
      <c r="C23" s="36">
        <f>SUM(C21:C22)</f>
        <v>110428</v>
      </c>
      <c r="D23" s="36">
        <f t="shared" ref="D23:G23" si="0">SUM(D21:D22)</f>
        <v>0</v>
      </c>
      <c r="E23" s="36">
        <f t="shared" si="0"/>
        <v>0</v>
      </c>
      <c r="F23" s="36">
        <f t="shared" si="0"/>
        <v>110428</v>
      </c>
      <c r="G23" s="36">
        <f t="shared" si="0"/>
        <v>0</v>
      </c>
      <c r="H23" s="55"/>
      <c r="I23" s="55"/>
      <c r="J23" s="55"/>
      <c r="K23" s="55"/>
    </row>
    <row r="25" spans="2:11" x14ac:dyDescent="0.25">
      <c r="B25" s="100" t="s">
        <v>23</v>
      </c>
      <c r="C25" s="100"/>
      <c r="D25" s="100"/>
      <c r="E25" s="100"/>
      <c r="F25" s="100"/>
      <c r="G25" s="100"/>
    </row>
    <row r="26" spans="2:11" x14ac:dyDescent="0.25">
      <c r="F26" s="20"/>
      <c r="G26" s="20"/>
    </row>
    <row r="27" spans="2:11" ht="39.6" x14ac:dyDescent="0.25">
      <c r="C27" s="27" t="s">
        <v>44</v>
      </c>
      <c r="D27" s="4" t="s">
        <v>1</v>
      </c>
      <c r="E27" s="4" t="s">
        <v>2</v>
      </c>
      <c r="F27" s="3" t="s">
        <v>45</v>
      </c>
      <c r="G27" s="3" t="s">
        <v>20</v>
      </c>
    </row>
    <row r="28" spans="2:11" x14ac:dyDescent="0.25">
      <c r="B28" s="2" t="s">
        <v>10</v>
      </c>
      <c r="C28" s="16">
        <v>1652</v>
      </c>
      <c r="D28" s="21"/>
      <c r="E28" s="21"/>
      <c r="F28" s="29">
        <f>+C28+D28+E28</f>
        <v>1652</v>
      </c>
      <c r="G28" s="30"/>
    </row>
    <row r="29" spans="2:11" x14ac:dyDescent="0.25">
      <c r="B29" s="2" t="s">
        <v>3</v>
      </c>
      <c r="C29" s="31"/>
      <c r="D29" s="51"/>
      <c r="E29" s="51"/>
      <c r="F29" s="30">
        <f>+C29+D29+E29</f>
        <v>0</v>
      </c>
      <c r="G29" s="30"/>
    </row>
    <row r="30" spans="2:11" ht="13.8" thickBot="1" x14ac:dyDescent="0.3">
      <c r="B30" s="2" t="s">
        <v>37</v>
      </c>
      <c r="C30" s="36">
        <f>SUM(C28:C29)</f>
        <v>1652</v>
      </c>
      <c r="D30" s="36">
        <f t="shared" ref="D30:G30" si="1">SUM(D28:D29)</f>
        <v>0</v>
      </c>
      <c r="E30" s="36">
        <f t="shared" si="1"/>
        <v>0</v>
      </c>
      <c r="F30" s="36">
        <f t="shared" si="1"/>
        <v>1652</v>
      </c>
      <c r="G30" s="36">
        <f t="shared" si="1"/>
        <v>0</v>
      </c>
      <c r="H30" s="55"/>
      <c r="I30" s="55"/>
      <c r="J30" s="55"/>
      <c r="K30" s="55"/>
    </row>
    <row r="33" spans="2:11" x14ac:dyDescent="0.25">
      <c r="B33" s="100" t="s">
        <v>24</v>
      </c>
      <c r="C33" s="100"/>
      <c r="D33" s="100"/>
      <c r="E33" s="100"/>
      <c r="F33" s="100"/>
      <c r="G33" s="100"/>
    </row>
    <row r="34" spans="2:11" x14ac:dyDescent="0.25">
      <c r="F34" s="20"/>
      <c r="G34" s="20"/>
    </row>
    <row r="35" spans="2:11" ht="39.6" x14ac:dyDescent="0.25">
      <c r="C35" s="27" t="s">
        <v>44</v>
      </c>
      <c r="D35" s="4" t="s">
        <v>1</v>
      </c>
      <c r="E35" s="4" t="s">
        <v>2</v>
      </c>
      <c r="F35" s="3" t="s">
        <v>45</v>
      </c>
      <c r="G35" s="3" t="s">
        <v>20</v>
      </c>
    </row>
    <row r="36" spans="2:11" x14ac:dyDescent="0.25">
      <c r="B36" s="2" t="s">
        <v>10</v>
      </c>
      <c r="C36" s="56">
        <v>1378</v>
      </c>
      <c r="D36" s="57"/>
      <c r="E36" s="57"/>
      <c r="F36" s="58">
        <f>+C36+D36+E36</f>
        <v>1378</v>
      </c>
      <c r="G36" s="59"/>
    </row>
    <row r="37" spans="2:11" x14ac:dyDescent="0.25">
      <c r="B37" s="2" t="s">
        <v>3</v>
      </c>
      <c r="C37" s="60">
        <v>766564</v>
      </c>
      <c r="D37" s="61"/>
      <c r="E37" s="61"/>
      <c r="F37" s="59">
        <f>+C37+D37+E37</f>
        <v>766564</v>
      </c>
      <c r="G37" s="59"/>
    </row>
    <row r="38" spans="2:11" ht="13.8" thickBot="1" x14ac:dyDescent="0.3">
      <c r="B38" s="2" t="s">
        <v>37</v>
      </c>
      <c r="C38" s="8">
        <f>SUM(C36:C37)</f>
        <v>767942</v>
      </c>
      <c r="D38" s="8">
        <f t="shared" ref="D38:G38" si="2">SUM(D36:D37)</f>
        <v>0</v>
      </c>
      <c r="E38" s="8">
        <f t="shared" si="2"/>
        <v>0</v>
      </c>
      <c r="F38" s="8">
        <f t="shared" si="2"/>
        <v>767942</v>
      </c>
      <c r="G38" s="8">
        <f t="shared" si="2"/>
        <v>0</v>
      </c>
      <c r="H38" s="55"/>
      <c r="I38" s="55"/>
      <c r="J38" s="55"/>
      <c r="K38" s="55"/>
    </row>
    <row r="41" spans="2:11" x14ac:dyDescent="0.25">
      <c r="B41" s="100" t="s">
        <v>25</v>
      </c>
      <c r="C41" s="100"/>
      <c r="D41" s="100"/>
      <c r="E41" s="100"/>
      <c r="F41" s="100"/>
      <c r="G41" s="100"/>
    </row>
    <row r="42" spans="2:11" x14ac:dyDescent="0.25">
      <c r="F42" s="20"/>
      <c r="G42" s="20"/>
    </row>
    <row r="43" spans="2:11" ht="39.6" x14ac:dyDescent="0.25">
      <c r="C43" s="27" t="s">
        <v>44</v>
      </c>
      <c r="D43" s="4" t="s">
        <v>1</v>
      </c>
      <c r="E43" s="4" t="s">
        <v>2</v>
      </c>
      <c r="F43" s="3" t="s">
        <v>45</v>
      </c>
      <c r="G43" s="3" t="s">
        <v>20</v>
      </c>
    </row>
    <row r="44" spans="2:11" x14ac:dyDescent="0.25">
      <c r="B44" s="2" t="s">
        <v>10</v>
      </c>
      <c r="C44" s="16">
        <v>132904</v>
      </c>
      <c r="D44" s="21"/>
      <c r="E44" s="21"/>
      <c r="F44" s="29">
        <f>+C44+D44+E44</f>
        <v>132904</v>
      </c>
      <c r="G44" s="30"/>
    </row>
    <row r="45" spans="2:11" x14ac:dyDescent="0.25">
      <c r="B45" s="2" t="s">
        <v>3</v>
      </c>
      <c r="C45" s="31">
        <v>30140</v>
      </c>
      <c r="D45" s="51"/>
      <c r="E45" s="51"/>
      <c r="F45" s="30">
        <f>+C45+D45+E45</f>
        <v>30140</v>
      </c>
      <c r="G45" s="30"/>
    </row>
    <row r="46" spans="2:11" ht="13.8" thickBot="1" x14ac:dyDescent="0.3">
      <c r="B46" s="2" t="s">
        <v>37</v>
      </c>
      <c r="C46" s="36">
        <f>SUM(C44:C45)</f>
        <v>163044</v>
      </c>
      <c r="D46" s="36">
        <f t="shared" ref="D46:G46" si="3">SUM(D44:D45)</f>
        <v>0</v>
      </c>
      <c r="E46" s="36">
        <f t="shared" si="3"/>
        <v>0</v>
      </c>
      <c r="F46" s="36">
        <f t="shared" si="3"/>
        <v>163044</v>
      </c>
      <c r="G46" s="36">
        <f t="shared" si="3"/>
        <v>0</v>
      </c>
      <c r="H46" s="55"/>
      <c r="I46" s="55"/>
      <c r="J46" s="55"/>
      <c r="K46" s="55"/>
    </row>
    <row r="49" spans="2:11" x14ac:dyDescent="0.25">
      <c r="B49" s="100" t="s">
        <v>40</v>
      </c>
      <c r="C49" s="100"/>
      <c r="D49" s="100"/>
      <c r="E49" s="100"/>
      <c r="F49" s="100"/>
      <c r="G49" s="100"/>
    </row>
    <row r="50" spans="2:11" x14ac:dyDescent="0.25">
      <c r="F50" s="20"/>
      <c r="G50" s="20"/>
    </row>
    <row r="51" spans="2:11" ht="39.6" x14ac:dyDescent="0.25">
      <c r="C51" s="27" t="s">
        <v>44</v>
      </c>
      <c r="D51" s="4" t="s">
        <v>1</v>
      </c>
      <c r="E51" s="4" t="s">
        <v>2</v>
      </c>
      <c r="F51" s="3" t="s">
        <v>45</v>
      </c>
      <c r="G51" s="3" t="s">
        <v>20</v>
      </c>
    </row>
    <row r="52" spans="2:11" x14ac:dyDescent="0.25">
      <c r="B52" s="2" t="s">
        <v>10</v>
      </c>
      <c r="C52" s="16"/>
      <c r="D52" s="21"/>
      <c r="E52" s="21"/>
      <c r="F52" s="29">
        <f>+C52+D52+E52</f>
        <v>0</v>
      </c>
      <c r="G52" s="30"/>
    </row>
    <row r="53" spans="2:11" x14ac:dyDescent="0.25">
      <c r="B53" s="2" t="s">
        <v>3</v>
      </c>
      <c r="C53" s="31"/>
      <c r="D53" s="51"/>
      <c r="E53" s="51"/>
      <c r="F53" s="30">
        <f>+C53+D53+E53</f>
        <v>0</v>
      </c>
      <c r="G53" s="30"/>
    </row>
    <row r="54" spans="2:11" ht="13.8" thickBot="1" x14ac:dyDescent="0.3">
      <c r="B54" s="2" t="s">
        <v>37</v>
      </c>
      <c r="C54" s="36">
        <f>SUM(C52:C53)</f>
        <v>0</v>
      </c>
      <c r="D54" s="36">
        <f t="shared" ref="D54:G54" si="4">SUM(D52:D53)</f>
        <v>0</v>
      </c>
      <c r="E54" s="36">
        <f t="shared" si="4"/>
        <v>0</v>
      </c>
      <c r="F54" s="36">
        <f t="shared" si="4"/>
        <v>0</v>
      </c>
      <c r="G54" s="36">
        <f t="shared" si="4"/>
        <v>0</v>
      </c>
      <c r="H54" s="55"/>
      <c r="I54" s="55"/>
      <c r="J54" s="55"/>
      <c r="K54" s="55"/>
    </row>
    <row r="57" spans="2:11" x14ac:dyDescent="0.25">
      <c r="B57" s="100" t="s">
        <v>26</v>
      </c>
      <c r="C57" s="100"/>
      <c r="D57" s="100"/>
      <c r="E57" s="100"/>
      <c r="F57" s="100"/>
      <c r="G57" s="100"/>
    </row>
    <row r="58" spans="2:11" x14ac:dyDescent="0.25">
      <c r="F58" s="20"/>
      <c r="G58" s="20"/>
    </row>
    <row r="59" spans="2:11" ht="39.6" x14ac:dyDescent="0.25">
      <c r="C59" s="27" t="s">
        <v>44</v>
      </c>
      <c r="D59" s="4" t="s">
        <v>1</v>
      </c>
      <c r="E59" s="4" t="s">
        <v>2</v>
      </c>
      <c r="F59" s="3" t="s">
        <v>45</v>
      </c>
      <c r="G59" s="3" t="s">
        <v>20</v>
      </c>
    </row>
    <row r="60" spans="2:11" x14ac:dyDescent="0.25">
      <c r="B60" s="2" t="s">
        <v>10</v>
      </c>
      <c r="C60" s="16">
        <v>0</v>
      </c>
      <c r="D60" s="21"/>
      <c r="E60" s="21"/>
      <c r="F60" s="29">
        <f>+C60+D60+E60</f>
        <v>0</v>
      </c>
      <c r="G60" s="30"/>
    </row>
    <row r="61" spans="2:11" x14ac:dyDescent="0.25">
      <c r="B61" s="2" t="s">
        <v>3</v>
      </c>
      <c r="C61" s="31">
        <v>9944</v>
      </c>
      <c r="D61" s="51"/>
      <c r="E61" s="51"/>
      <c r="F61" s="30">
        <f>+C61+D61+E61</f>
        <v>9944</v>
      </c>
      <c r="G61" s="30"/>
    </row>
    <row r="62" spans="2:11" ht="13.8" thickBot="1" x14ac:dyDescent="0.3">
      <c r="B62" s="2" t="s">
        <v>37</v>
      </c>
      <c r="C62" s="36">
        <f>SUM(C60:C61)</f>
        <v>9944</v>
      </c>
      <c r="D62" s="36">
        <f t="shared" ref="D62:G62" si="5">SUM(D60:D61)</f>
        <v>0</v>
      </c>
      <c r="E62" s="36">
        <f t="shared" si="5"/>
        <v>0</v>
      </c>
      <c r="F62" s="36">
        <f t="shared" si="5"/>
        <v>9944</v>
      </c>
      <c r="G62" s="36">
        <f t="shared" si="5"/>
        <v>0</v>
      </c>
      <c r="H62" s="55"/>
      <c r="I62" s="55"/>
      <c r="J62" s="55"/>
      <c r="K62" s="55"/>
    </row>
    <row r="65" spans="2:11" x14ac:dyDescent="0.25">
      <c r="B65" s="100" t="s">
        <v>38</v>
      </c>
      <c r="C65" s="100"/>
      <c r="D65" s="100"/>
      <c r="E65" s="100"/>
      <c r="F65" s="100"/>
      <c r="G65" s="100"/>
    </row>
    <row r="66" spans="2:11" x14ac:dyDescent="0.25">
      <c r="F66" s="20"/>
      <c r="G66" s="20"/>
    </row>
    <row r="67" spans="2:11" ht="39.6" x14ac:dyDescent="0.25">
      <c r="C67" s="27" t="s">
        <v>44</v>
      </c>
      <c r="D67" s="4" t="s">
        <v>1</v>
      </c>
      <c r="E67" s="4" t="s">
        <v>2</v>
      </c>
      <c r="F67" s="3" t="s">
        <v>45</v>
      </c>
      <c r="G67" s="3" t="s">
        <v>20</v>
      </c>
    </row>
    <row r="68" spans="2:11" x14ac:dyDescent="0.25">
      <c r="B68" s="2" t="s">
        <v>10</v>
      </c>
      <c r="C68" s="33">
        <v>121</v>
      </c>
      <c r="D68" s="24"/>
      <c r="E68" s="24"/>
      <c r="F68" s="29">
        <f>+C68+D68+E68</f>
        <v>121</v>
      </c>
      <c r="G68" s="30"/>
    </row>
    <row r="69" spans="2:11" x14ac:dyDescent="0.25">
      <c r="B69" s="2" t="s">
        <v>3</v>
      </c>
      <c r="C69" s="1">
        <v>14</v>
      </c>
      <c r="D69" s="35"/>
      <c r="E69" s="35"/>
      <c r="F69" s="30">
        <f>+C69+D69+E69</f>
        <v>14</v>
      </c>
      <c r="G69" s="30"/>
    </row>
    <row r="70" spans="2:11" ht="13.8" thickBot="1" x14ac:dyDescent="0.3">
      <c r="B70" s="2" t="s">
        <v>37</v>
      </c>
      <c r="C70" s="36">
        <f>SUM(C68:C69)</f>
        <v>135</v>
      </c>
      <c r="D70" s="36">
        <f t="shared" ref="D70:G70" si="6">SUM(D68:D69)</f>
        <v>0</v>
      </c>
      <c r="E70" s="36">
        <f t="shared" si="6"/>
        <v>0</v>
      </c>
      <c r="F70" s="36">
        <f t="shared" si="6"/>
        <v>135</v>
      </c>
      <c r="G70" s="36">
        <f t="shared" si="6"/>
        <v>0</v>
      </c>
      <c r="H70" s="55"/>
      <c r="I70" s="55"/>
      <c r="J70" s="55"/>
      <c r="K70" s="55"/>
    </row>
    <row r="73" spans="2:11" x14ac:dyDescent="0.25">
      <c r="B73" s="25" t="s">
        <v>19</v>
      </c>
      <c r="C73" s="62">
        <f>C14-C23-C30-C38-C46-C54-C62-C70</f>
        <v>0</v>
      </c>
      <c r="D73" s="62">
        <f t="shared" ref="D73:G73" si="7">D14-D23-D30-D38-D46-D54-D62-D70</f>
        <v>0</v>
      </c>
      <c r="E73" s="62">
        <f t="shared" si="7"/>
        <v>0</v>
      </c>
      <c r="F73" s="62">
        <f t="shared" si="7"/>
        <v>0</v>
      </c>
      <c r="G73" s="62">
        <f t="shared" si="7"/>
        <v>0</v>
      </c>
    </row>
    <row r="74" spans="2:11" x14ac:dyDescent="0.25">
      <c r="F74" s="20"/>
      <c r="G74" s="20"/>
    </row>
    <row r="75" spans="2:11" x14ac:dyDescent="0.25">
      <c r="C75" s="19"/>
      <c r="D75" s="18"/>
      <c r="E75" s="18"/>
      <c r="F75" s="20"/>
      <c r="G75" s="20"/>
    </row>
    <row r="76" spans="2:11" x14ac:dyDescent="0.25">
      <c r="C76" s="19"/>
      <c r="D76" s="18"/>
      <c r="E76" s="18"/>
      <c r="F76" s="29"/>
      <c r="G76" s="30"/>
    </row>
    <row r="77" spans="2:11" x14ac:dyDescent="0.25">
      <c r="C77" s="31"/>
      <c r="D77" s="51"/>
      <c r="E77" s="51"/>
      <c r="F77" s="29"/>
      <c r="G77" s="30"/>
    </row>
    <row r="78" spans="2:11" x14ac:dyDescent="0.25">
      <c r="C78" s="37"/>
      <c r="D78" s="37"/>
      <c r="E78" s="37"/>
      <c r="F78" s="29"/>
      <c r="G78" s="37"/>
    </row>
    <row r="79" spans="2:11" x14ac:dyDescent="0.25">
      <c r="C79" s="38"/>
      <c r="D79" s="38"/>
      <c r="E79" s="38"/>
      <c r="F79" s="38"/>
      <c r="G79" s="38"/>
    </row>
    <row r="82" spans="2:7" x14ac:dyDescent="0.25">
      <c r="B82" s="100"/>
      <c r="C82" s="100"/>
      <c r="D82" s="100"/>
      <c r="E82" s="100"/>
      <c r="F82" s="100"/>
      <c r="G82" s="100"/>
    </row>
    <row r="83" spans="2:7" x14ac:dyDescent="0.25">
      <c r="F83" s="20"/>
      <c r="G83" s="20"/>
    </row>
    <row r="84" spans="2:7" x14ac:dyDescent="0.25">
      <c r="C84" s="19"/>
      <c r="D84" s="18"/>
      <c r="E84" s="18"/>
      <c r="F84" s="20"/>
      <c r="G84" s="20"/>
    </row>
    <row r="85" spans="2:7" x14ac:dyDescent="0.25">
      <c r="C85" s="19"/>
      <c r="D85" s="18"/>
      <c r="E85" s="18"/>
      <c r="F85" s="29"/>
      <c r="G85" s="30"/>
    </row>
    <row r="86" spans="2:7" x14ac:dyDescent="0.25">
      <c r="C86" s="31"/>
      <c r="D86" s="51"/>
      <c r="E86" s="51"/>
      <c r="F86" s="29"/>
      <c r="G86" s="30"/>
    </row>
    <row r="87" spans="2:7" x14ac:dyDescent="0.25">
      <c r="C87" s="37"/>
      <c r="D87" s="37"/>
      <c r="E87" s="37"/>
      <c r="F87" s="29"/>
      <c r="G87" s="37"/>
    </row>
    <row r="88" spans="2:7" x14ac:dyDescent="0.25">
      <c r="C88" s="38"/>
      <c r="D88" s="38"/>
      <c r="E88" s="38"/>
      <c r="F88" s="38"/>
      <c r="G88" s="38"/>
    </row>
  </sheetData>
  <mergeCells count="11">
    <mergeCell ref="B33:G33"/>
    <mergeCell ref="A1:E1"/>
    <mergeCell ref="B2:G2"/>
    <mergeCell ref="B9:G9"/>
    <mergeCell ref="B18:G18"/>
    <mergeCell ref="B25:G25"/>
    <mergeCell ref="B41:G41"/>
    <mergeCell ref="B49:G49"/>
    <mergeCell ref="B57:G57"/>
    <mergeCell ref="B65:G65"/>
    <mergeCell ref="B82:G82"/>
  </mergeCells>
  <pageMargins left="0.7" right="0.7" top="0.75" bottom="0.75" header="0.3" footer="0.3"/>
  <pageSetup scale="80" orientation="portrait" r:id="rId1"/>
  <colBreaks count="1" manualBreakCount="1">
    <brk id="7" max="1048575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F6968-7E79-4538-A970-B0B88C95989E}">
  <dimension ref="B2:I66"/>
  <sheetViews>
    <sheetView showGridLines="0" topLeftCell="B1" zoomScaleNormal="100" workbookViewId="0">
      <selection activeCell="C7" sqref="C7"/>
    </sheetView>
  </sheetViews>
  <sheetFormatPr defaultColWidth="8.88671875" defaultRowHeight="13.2" x14ac:dyDescent="0.25"/>
  <cols>
    <col min="1" max="1" width="8.88671875" style="2"/>
    <col min="2" max="2" width="21" style="2" bestFit="1" customWidth="1"/>
    <col min="3" max="3" width="18.6640625" style="2" customWidth="1"/>
    <col min="4" max="4" width="13.5546875" style="2" bestFit="1" customWidth="1"/>
    <col min="5" max="5" width="13.6640625" style="2" customWidth="1"/>
    <col min="6" max="6" width="17.6640625" style="2" customWidth="1"/>
    <col min="7" max="7" width="11.44140625" style="1" bestFit="1" customWidth="1"/>
    <col min="8" max="8" width="8.88671875" style="1"/>
    <col min="9" max="16384" width="8.88671875" style="2"/>
  </cols>
  <sheetData>
    <row r="2" spans="2:9" x14ac:dyDescent="0.25">
      <c r="I2" s="69" t="s">
        <v>41</v>
      </c>
    </row>
    <row r="3" spans="2:9" x14ac:dyDescent="0.25">
      <c r="B3" s="99" t="s">
        <v>36</v>
      </c>
      <c r="C3" s="99"/>
      <c r="D3" s="99"/>
      <c r="E3" s="99"/>
      <c r="F3" s="99"/>
    </row>
    <row r="4" spans="2:9" ht="26.4" x14ac:dyDescent="0.25">
      <c r="C4" s="27" t="s">
        <v>44</v>
      </c>
      <c r="D4" s="4" t="s">
        <v>1</v>
      </c>
      <c r="E4" s="4" t="s">
        <v>2</v>
      </c>
      <c r="F4" s="3" t="s">
        <v>45</v>
      </c>
    </row>
    <row r="5" spans="2:9" x14ac:dyDescent="0.25">
      <c r="B5" s="2" t="s">
        <v>10</v>
      </c>
      <c r="C5" s="31">
        <v>1130</v>
      </c>
      <c r="D5" s="50">
        <v>0</v>
      </c>
      <c r="E5" s="51"/>
      <c r="F5" s="29">
        <f>+C5+D5-E5</f>
        <v>1130</v>
      </c>
    </row>
    <row r="6" spans="2:9" x14ac:dyDescent="0.25">
      <c r="B6" s="2" t="s">
        <v>3</v>
      </c>
      <c r="C6" s="1">
        <v>84450</v>
      </c>
      <c r="D6" s="52">
        <v>0</v>
      </c>
      <c r="E6" s="1"/>
      <c r="F6" s="30">
        <f>+C6+D6-E6</f>
        <v>84450</v>
      </c>
    </row>
    <row r="7" spans="2:9" ht="13.8" thickBot="1" x14ac:dyDescent="0.3">
      <c r="B7" s="2" t="s">
        <v>39</v>
      </c>
      <c r="C7" s="8" cm="1">
        <f t="array" ref="C7">SUM(ROUND(C5:C6,0))</f>
        <v>85580</v>
      </c>
      <c r="D7" s="63" cm="1">
        <f t="array" ref="D7">SUM(ROUND(D5:D6,0))</f>
        <v>0</v>
      </c>
      <c r="E7" s="8" cm="1">
        <f t="array" ref="E7">SUM(ROUND(E5:E6,0))</f>
        <v>0</v>
      </c>
      <c r="F7" s="8" cm="1">
        <f t="array" ref="F7">SUM(ROUND(F5:F6,0))</f>
        <v>85580</v>
      </c>
    </row>
    <row r="11" spans="2:9" x14ac:dyDescent="0.25">
      <c r="B11" s="100" t="s">
        <v>9</v>
      </c>
      <c r="C11" s="100"/>
      <c r="D11" s="100"/>
      <c r="E11" s="100"/>
      <c r="F11" s="100"/>
    </row>
    <row r="12" spans="2:9" ht="26.4" x14ac:dyDescent="0.25">
      <c r="C12" s="27" t="s">
        <v>44</v>
      </c>
      <c r="D12" s="4" t="s">
        <v>1</v>
      </c>
      <c r="E12" s="4" t="s">
        <v>2</v>
      </c>
      <c r="F12" s="3" t="s">
        <v>45</v>
      </c>
    </row>
    <row r="13" spans="2:9" x14ac:dyDescent="0.25">
      <c r="B13" s="2" t="s">
        <v>10</v>
      </c>
      <c r="C13" s="75">
        <f t="shared" ref="C13:C14" si="0">C20+C27+C34+C41+C48+C55+C62</f>
        <v>250888</v>
      </c>
      <c r="D13" s="16">
        <f t="shared" ref="D13:E13" si="1">D20+D27+D34+D41+D48+D55+D62</f>
        <v>0</v>
      </c>
      <c r="E13" s="16">
        <f t="shared" si="1"/>
        <v>0</v>
      </c>
      <c r="F13" s="29">
        <f>+C13+D13+E13</f>
        <v>250888</v>
      </c>
    </row>
    <row r="14" spans="2:9" x14ac:dyDescent="0.25">
      <c r="B14" s="2" t="s">
        <v>3</v>
      </c>
      <c r="C14" s="76">
        <f t="shared" si="0"/>
        <v>794044</v>
      </c>
      <c r="D14" s="15">
        <f>D21+D28+D35+D42+D49+D56+D63</f>
        <v>0</v>
      </c>
      <c r="E14" s="15">
        <f>E21+E28+E35+E42+E49+E56+E63</f>
        <v>0</v>
      </c>
      <c r="F14" s="64">
        <f>+C14+D14+E14</f>
        <v>794044</v>
      </c>
    </row>
    <row r="15" spans="2:9" ht="13.8" thickBot="1" x14ac:dyDescent="0.3">
      <c r="B15" s="2" t="s">
        <v>39</v>
      </c>
      <c r="C15" s="8" cm="1">
        <f t="array" ref="C15">SUM(ROUND(C13:C14,0))</f>
        <v>1044932</v>
      </c>
      <c r="D15" s="8" cm="1">
        <f t="array" ref="D15">SUM(ROUND(D13:D14,0))</f>
        <v>0</v>
      </c>
      <c r="E15" s="8" cm="1">
        <f t="array" ref="E15">SUM(ROUND(E13:E14,0))</f>
        <v>0</v>
      </c>
      <c r="F15" s="8" cm="1">
        <f t="array" ref="F15">SUM(ROUND(F13:F14,0))</f>
        <v>1044932</v>
      </c>
    </row>
    <row r="17" spans="2:8" x14ac:dyDescent="0.25">
      <c r="C17" s="10">
        <f>+SUM(C13:C14)-C15</f>
        <v>0</v>
      </c>
      <c r="D17" s="10">
        <f>+SUM(D13:D14)-D15</f>
        <v>0</v>
      </c>
      <c r="E17" s="10">
        <f t="shared" ref="E17:F17" si="2">+SUM(E13:E14)-E15</f>
        <v>0</v>
      </c>
      <c r="F17" s="10">
        <f t="shared" si="2"/>
        <v>0</v>
      </c>
    </row>
    <row r="18" spans="2:8" x14ac:dyDescent="0.25">
      <c r="B18" s="100" t="s">
        <v>22</v>
      </c>
      <c r="C18" s="100"/>
      <c r="D18" s="100"/>
      <c r="E18" s="100"/>
      <c r="F18" s="100"/>
    </row>
    <row r="19" spans="2:8" ht="26.4" x14ac:dyDescent="0.25">
      <c r="C19" s="27" t="s">
        <v>44</v>
      </c>
      <c r="D19" s="4" t="s">
        <v>1</v>
      </c>
      <c r="E19" s="4" t="s">
        <v>2</v>
      </c>
      <c r="F19" s="3" t="s">
        <v>45</v>
      </c>
    </row>
    <row r="20" spans="2:8" x14ac:dyDescent="0.25">
      <c r="B20" s="2" t="s">
        <v>10</v>
      </c>
      <c r="C20" s="16">
        <v>119416</v>
      </c>
      <c r="D20" s="21"/>
      <c r="E20" s="21"/>
      <c r="F20" s="29">
        <f>+C20+D20+E20</f>
        <v>119416</v>
      </c>
    </row>
    <row r="21" spans="2:8" x14ac:dyDescent="0.25">
      <c r="B21" s="2" t="s">
        <v>3</v>
      </c>
      <c r="C21" s="33">
        <v>0</v>
      </c>
      <c r="D21" s="35"/>
      <c r="E21" s="35"/>
      <c r="F21" s="30">
        <f>+C21+D21+E21</f>
        <v>0</v>
      </c>
      <c r="G21" s="24"/>
      <c r="H21" s="24"/>
    </row>
    <row r="22" spans="2:8" ht="13.8" thickBot="1" x14ac:dyDescent="0.3">
      <c r="B22" s="2" t="s">
        <v>39</v>
      </c>
      <c r="C22" s="36">
        <f>SUM(C20:C21)</f>
        <v>119416</v>
      </c>
      <c r="D22" s="36">
        <f t="shared" ref="D22:F22" si="3">SUM(D20:D21)</f>
        <v>0</v>
      </c>
      <c r="E22" s="36">
        <f t="shared" si="3"/>
        <v>0</v>
      </c>
      <c r="F22" s="36">
        <f t="shared" si="3"/>
        <v>119416</v>
      </c>
    </row>
    <row r="25" spans="2:8" x14ac:dyDescent="0.25">
      <c r="B25" s="100" t="s">
        <v>23</v>
      </c>
      <c r="C25" s="100"/>
      <c r="D25" s="100"/>
      <c r="E25" s="100"/>
      <c r="F25" s="100"/>
    </row>
    <row r="26" spans="2:8" ht="26.4" x14ac:dyDescent="0.25">
      <c r="C26" s="27" t="s">
        <v>44</v>
      </c>
      <c r="D26" s="4" t="s">
        <v>1</v>
      </c>
      <c r="E26" s="4" t="s">
        <v>2</v>
      </c>
      <c r="F26" s="3" t="s">
        <v>45</v>
      </c>
    </row>
    <row r="27" spans="2:8" x14ac:dyDescent="0.25">
      <c r="B27" s="2" t="s">
        <v>10</v>
      </c>
      <c r="C27" s="16">
        <v>1618</v>
      </c>
      <c r="D27" s="21"/>
      <c r="E27" s="21"/>
      <c r="F27" s="29">
        <f>+C27+D27+E27</f>
        <v>1618</v>
      </c>
    </row>
    <row r="28" spans="2:8" x14ac:dyDescent="0.25">
      <c r="B28" s="2" t="s">
        <v>3</v>
      </c>
      <c r="C28" s="33">
        <v>0</v>
      </c>
      <c r="D28" s="35"/>
      <c r="E28" s="35"/>
      <c r="F28" s="30">
        <f>+C28+D28+E28</f>
        <v>0</v>
      </c>
    </row>
    <row r="29" spans="2:8" ht="13.8" thickBot="1" x14ac:dyDescent="0.3">
      <c r="B29" s="2" t="s">
        <v>39</v>
      </c>
      <c r="C29" s="36">
        <f>SUM(C27:C28)</f>
        <v>1618</v>
      </c>
      <c r="D29" s="36">
        <f t="shared" ref="D29:F29" si="4">SUM(D27:D28)</f>
        <v>0</v>
      </c>
      <c r="E29" s="36">
        <f t="shared" si="4"/>
        <v>0</v>
      </c>
      <c r="F29" s="36">
        <f t="shared" si="4"/>
        <v>1618</v>
      </c>
    </row>
    <row r="32" spans="2:8" x14ac:dyDescent="0.25">
      <c r="B32" s="100" t="s">
        <v>24</v>
      </c>
      <c r="C32" s="100"/>
      <c r="D32" s="100"/>
      <c r="E32" s="100"/>
      <c r="F32" s="100"/>
    </row>
    <row r="33" spans="2:6" ht="26.4" x14ac:dyDescent="0.25">
      <c r="C33" s="27" t="s">
        <v>44</v>
      </c>
      <c r="D33" s="4" t="s">
        <v>1</v>
      </c>
      <c r="E33" s="4" t="s">
        <v>2</v>
      </c>
      <c r="F33" s="3" t="s">
        <v>45</v>
      </c>
    </row>
    <row r="34" spans="2:6" x14ac:dyDescent="0.25">
      <c r="B34" s="2" t="s">
        <v>10</v>
      </c>
      <c r="C34" s="56">
        <v>1537</v>
      </c>
      <c r="D34" s="57"/>
      <c r="E34" s="57"/>
      <c r="F34" s="58">
        <f>+C34+D34+E34</f>
        <v>1537</v>
      </c>
    </row>
    <row r="35" spans="2:6" x14ac:dyDescent="0.25">
      <c r="B35" s="2" t="s">
        <v>3</v>
      </c>
      <c r="C35" s="65">
        <v>734494</v>
      </c>
      <c r="D35" s="66"/>
      <c r="E35" s="66"/>
      <c r="F35" s="59">
        <f>+C35+D35+E35</f>
        <v>734494</v>
      </c>
    </row>
    <row r="36" spans="2:6" ht="13.8" thickBot="1" x14ac:dyDescent="0.3">
      <c r="B36" s="2" t="s">
        <v>39</v>
      </c>
      <c r="C36" s="8">
        <f>SUM(C34:C35)</f>
        <v>736031</v>
      </c>
      <c r="D36" s="8">
        <f t="shared" ref="D36:F36" si="5">SUM(D34:D35)</f>
        <v>0</v>
      </c>
      <c r="E36" s="8">
        <f t="shared" si="5"/>
        <v>0</v>
      </c>
      <c r="F36" s="8">
        <f t="shared" si="5"/>
        <v>736031</v>
      </c>
    </row>
    <row r="39" spans="2:6" x14ac:dyDescent="0.25">
      <c r="B39" s="100" t="s">
        <v>25</v>
      </c>
      <c r="C39" s="100"/>
      <c r="D39" s="100"/>
      <c r="E39" s="100"/>
      <c r="F39" s="100"/>
    </row>
    <row r="40" spans="2:6" ht="26.4" x14ac:dyDescent="0.25">
      <c r="C40" s="27" t="s">
        <v>44</v>
      </c>
      <c r="D40" s="4" t="s">
        <v>1</v>
      </c>
      <c r="E40" s="4" t="s">
        <v>2</v>
      </c>
      <c r="F40" s="3" t="s">
        <v>45</v>
      </c>
    </row>
    <row r="41" spans="2:6" x14ac:dyDescent="0.25">
      <c r="B41" s="2" t="s">
        <v>10</v>
      </c>
      <c r="C41" s="16">
        <v>128191</v>
      </c>
      <c r="D41" s="21"/>
      <c r="E41" s="21"/>
      <c r="F41" s="29">
        <f>+C41+D41+E41</f>
        <v>128191</v>
      </c>
    </row>
    <row r="42" spans="2:6" x14ac:dyDescent="0.25">
      <c r="B42" s="2" t="s">
        <v>3</v>
      </c>
      <c r="C42" s="33">
        <v>27113</v>
      </c>
      <c r="D42" s="35"/>
      <c r="E42" s="35"/>
      <c r="F42" s="30">
        <f>+C42+D42+E42</f>
        <v>27113</v>
      </c>
    </row>
    <row r="43" spans="2:6" ht="13.8" thickBot="1" x14ac:dyDescent="0.3">
      <c r="B43" s="2" t="s">
        <v>39</v>
      </c>
      <c r="C43" s="36">
        <f>SUM(C41:C42)</f>
        <v>155304</v>
      </c>
      <c r="D43" s="36">
        <f t="shared" ref="D43:F43" si="6">SUM(D41:D42)</f>
        <v>0</v>
      </c>
      <c r="E43" s="36">
        <f t="shared" si="6"/>
        <v>0</v>
      </c>
      <c r="F43" s="36">
        <f t="shared" si="6"/>
        <v>155304</v>
      </c>
    </row>
    <row r="46" spans="2:6" x14ac:dyDescent="0.25">
      <c r="B46" s="100" t="s">
        <v>40</v>
      </c>
      <c r="C46" s="100"/>
      <c r="D46" s="100"/>
      <c r="E46" s="100"/>
      <c r="F46" s="100"/>
    </row>
    <row r="47" spans="2:6" ht="26.4" x14ac:dyDescent="0.25">
      <c r="C47" s="27" t="s">
        <v>44</v>
      </c>
      <c r="D47" s="4" t="s">
        <v>1</v>
      </c>
      <c r="E47" s="4" t="s">
        <v>2</v>
      </c>
      <c r="F47" s="3" t="s">
        <v>45</v>
      </c>
    </row>
    <row r="48" spans="2:6" x14ac:dyDescent="0.25">
      <c r="B48" s="2" t="s">
        <v>10</v>
      </c>
      <c r="C48" s="16"/>
      <c r="D48" s="21"/>
      <c r="E48" s="21"/>
      <c r="F48" s="29">
        <f>+C48+D48+E48</f>
        <v>0</v>
      </c>
    </row>
    <row r="49" spans="2:6" x14ac:dyDescent="0.25">
      <c r="B49" s="2" t="s">
        <v>3</v>
      </c>
      <c r="C49" s="33"/>
      <c r="D49" s="35"/>
      <c r="E49" s="35"/>
      <c r="F49" s="30">
        <f>+C49+D49+E49</f>
        <v>0</v>
      </c>
    </row>
    <row r="50" spans="2:6" ht="13.8" thickBot="1" x14ac:dyDescent="0.3">
      <c r="B50" s="2" t="s">
        <v>39</v>
      </c>
      <c r="C50" s="36">
        <f>SUM(C48:C49)</f>
        <v>0</v>
      </c>
      <c r="D50" s="36">
        <f t="shared" ref="D50:F50" si="7">SUM(D48:D49)</f>
        <v>0</v>
      </c>
      <c r="E50" s="36">
        <f t="shared" si="7"/>
        <v>0</v>
      </c>
      <c r="F50" s="36">
        <f t="shared" si="7"/>
        <v>0</v>
      </c>
    </row>
    <row r="53" spans="2:6" x14ac:dyDescent="0.25">
      <c r="B53" s="100" t="s">
        <v>26</v>
      </c>
      <c r="C53" s="100"/>
      <c r="D53" s="100"/>
      <c r="E53" s="100"/>
      <c r="F53" s="100"/>
    </row>
    <row r="54" spans="2:6" ht="26.4" x14ac:dyDescent="0.25">
      <c r="C54" s="27" t="s">
        <v>44</v>
      </c>
      <c r="D54" s="4" t="s">
        <v>1</v>
      </c>
      <c r="E54" s="4" t="s">
        <v>2</v>
      </c>
      <c r="F54" s="3" t="s">
        <v>45</v>
      </c>
    </row>
    <row r="55" spans="2:6" x14ac:dyDescent="0.25">
      <c r="B55" s="2" t="s">
        <v>10</v>
      </c>
      <c r="C55" s="16">
        <v>0</v>
      </c>
      <c r="D55" s="21"/>
      <c r="E55" s="21"/>
      <c r="F55" s="29">
        <f>+C55+D55+E55</f>
        <v>0</v>
      </c>
    </row>
    <row r="56" spans="2:6" x14ac:dyDescent="0.25">
      <c r="B56" s="2" t="s">
        <v>3</v>
      </c>
      <c r="C56" s="33">
        <v>32424</v>
      </c>
      <c r="D56" s="35"/>
      <c r="E56" s="35"/>
      <c r="F56" s="30">
        <f>+C56+D56+E56</f>
        <v>32424</v>
      </c>
    </row>
    <row r="57" spans="2:6" ht="13.8" thickBot="1" x14ac:dyDescent="0.3">
      <c r="B57" s="2" t="s">
        <v>39</v>
      </c>
      <c r="C57" s="36">
        <f>SUM(C55:C56)</f>
        <v>32424</v>
      </c>
      <c r="D57" s="36">
        <f t="shared" ref="D57:F57" si="8">SUM(D55:D56)</f>
        <v>0</v>
      </c>
      <c r="E57" s="36">
        <f t="shared" si="8"/>
        <v>0</v>
      </c>
      <c r="F57" s="36">
        <f t="shared" si="8"/>
        <v>32424</v>
      </c>
    </row>
    <row r="60" spans="2:6" x14ac:dyDescent="0.25">
      <c r="B60" s="100" t="s">
        <v>38</v>
      </c>
      <c r="C60" s="100"/>
      <c r="D60" s="100"/>
      <c r="E60" s="100"/>
      <c r="F60" s="100"/>
    </row>
    <row r="61" spans="2:6" ht="26.4" x14ac:dyDescent="0.25">
      <c r="C61" s="27" t="s">
        <v>44</v>
      </c>
      <c r="D61" s="4" t="s">
        <v>1</v>
      </c>
      <c r="E61" s="4" t="s">
        <v>2</v>
      </c>
      <c r="F61" s="3" t="s">
        <v>45</v>
      </c>
    </row>
    <row r="62" spans="2:6" x14ac:dyDescent="0.25">
      <c r="B62" s="2" t="s">
        <v>10</v>
      </c>
      <c r="C62" s="16">
        <v>126</v>
      </c>
      <c r="D62" s="21"/>
      <c r="E62" s="21"/>
      <c r="F62" s="29">
        <f>+C62+D62+E62</f>
        <v>126</v>
      </c>
    </row>
    <row r="63" spans="2:6" x14ac:dyDescent="0.25">
      <c r="B63" s="2" t="s">
        <v>3</v>
      </c>
      <c r="C63" s="33">
        <v>13</v>
      </c>
      <c r="D63" s="35"/>
      <c r="E63" s="35"/>
      <c r="F63" s="30">
        <f>+C63+D63+E63</f>
        <v>13</v>
      </c>
    </row>
    <row r="64" spans="2:6" ht="13.8" thickBot="1" x14ac:dyDescent="0.3">
      <c r="B64" s="2" t="s">
        <v>39</v>
      </c>
      <c r="C64" s="36">
        <f>SUM(C62:C63)</f>
        <v>139</v>
      </c>
      <c r="D64" s="36">
        <f t="shared" ref="D64:F64" si="9">SUM(D62:D63)</f>
        <v>0</v>
      </c>
      <c r="E64" s="36">
        <f t="shared" si="9"/>
        <v>0</v>
      </c>
      <c r="F64" s="36">
        <f t="shared" si="9"/>
        <v>139</v>
      </c>
    </row>
    <row r="66" spans="2:6" x14ac:dyDescent="0.25">
      <c r="B66" s="25" t="s">
        <v>19</v>
      </c>
      <c r="C66" s="10">
        <f>C15-C22-C29-C36-C43-C50-C57-C64</f>
        <v>0</v>
      </c>
      <c r="D66" s="10">
        <f t="shared" ref="D66:F66" si="10">D15-D22-D29-D36-D43-D50-D57-D64</f>
        <v>0</v>
      </c>
      <c r="E66" s="10">
        <f t="shared" si="10"/>
        <v>0</v>
      </c>
      <c r="F66" s="10">
        <f t="shared" si="10"/>
        <v>0</v>
      </c>
    </row>
  </sheetData>
  <mergeCells count="9">
    <mergeCell ref="B46:F46"/>
    <mergeCell ref="B53:F53"/>
    <mergeCell ref="B60:F60"/>
    <mergeCell ref="B3:F3"/>
    <mergeCell ref="B11:F11"/>
    <mergeCell ref="B18:F18"/>
    <mergeCell ref="B25:F25"/>
    <mergeCell ref="B32:F32"/>
    <mergeCell ref="B39:F39"/>
  </mergeCells>
  <pageMargins left="0.7" right="0.7" top="0.75" bottom="0.75" header="0.3" footer="0.3"/>
  <pageSetup scale="97" orientation="portrait" r:id="rId1"/>
  <colBreaks count="1" manualBreakCount="1">
    <brk id="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2D473-C357-48C4-A817-9951E86FF28C}">
  <dimension ref="C1:I303"/>
  <sheetViews>
    <sheetView showGridLines="0" tabSelected="1" zoomScale="110" zoomScaleNormal="110" workbookViewId="0">
      <selection activeCell="K34" sqref="K34"/>
    </sheetView>
  </sheetViews>
  <sheetFormatPr defaultColWidth="8.88671875" defaultRowHeight="13.2" x14ac:dyDescent="0.25"/>
  <cols>
    <col min="1" max="2" width="8.88671875" style="2"/>
    <col min="3" max="3" width="24.44140625" style="2" customWidth="1"/>
    <col min="4" max="5" width="14.44140625" style="2" customWidth="1"/>
    <col min="6" max="6" width="16.33203125" style="2" customWidth="1"/>
    <col min="7" max="7" width="11.44140625" style="2" bestFit="1" customWidth="1"/>
    <col min="8" max="8" width="10.21875" style="2" bestFit="1" customWidth="1"/>
    <col min="9" max="16384" width="8.88671875" style="2"/>
  </cols>
  <sheetData>
    <row r="1" spans="3:9" x14ac:dyDescent="0.25">
      <c r="C1" s="99" t="s">
        <v>36</v>
      </c>
      <c r="D1" s="99"/>
      <c r="E1" s="99"/>
      <c r="F1" s="99"/>
      <c r="G1" s="67"/>
      <c r="H1" s="67"/>
    </row>
    <row r="2" spans="3:9" x14ac:dyDescent="0.25">
      <c r="D2" s="40" t="s">
        <v>28</v>
      </c>
      <c r="E2" s="40" t="s">
        <v>29</v>
      </c>
      <c r="F2" s="40" t="s">
        <v>30</v>
      </c>
      <c r="I2" s="69" t="s">
        <v>41</v>
      </c>
    </row>
    <row r="3" spans="3:9" x14ac:dyDescent="0.25">
      <c r="C3" s="2" t="s">
        <v>31</v>
      </c>
    </row>
    <row r="4" spans="3:9" x14ac:dyDescent="0.25">
      <c r="C4" s="41">
        <v>2026</v>
      </c>
      <c r="D4" s="1"/>
      <c r="E4" s="1"/>
      <c r="F4" s="5">
        <f>+D4+E4</f>
        <v>0</v>
      </c>
    </row>
    <row r="5" spans="3:9" x14ac:dyDescent="0.25">
      <c r="C5" s="41">
        <v>2027</v>
      </c>
      <c r="D5" s="1"/>
      <c r="E5" s="1"/>
      <c r="F5" s="46">
        <f t="shared" ref="F5:F25" si="0">+D5+E5</f>
        <v>0</v>
      </c>
    </row>
    <row r="6" spans="3:9" x14ac:dyDescent="0.25">
      <c r="C6" s="41">
        <v>2028</v>
      </c>
      <c r="D6" s="1"/>
      <c r="E6" s="1"/>
      <c r="F6" s="46">
        <f t="shared" si="0"/>
        <v>0</v>
      </c>
    </row>
    <row r="7" spans="3:9" x14ac:dyDescent="0.25">
      <c r="C7" s="41">
        <v>2029</v>
      </c>
      <c r="D7" s="1"/>
      <c r="E7" s="1"/>
      <c r="F7" s="46">
        <f t="shared" si="0"/>
        <v>0</v>
      </c>
    </row>
    <row r="8" spans="3:9" x14ac:dyDescent="0.25">
      <c r="C8" s="41">
        <v>2030</v>
      </c>
      <c r="D8" s="1"/>
      <c r="E8" s="1"/>
      <c r="F8" s="46">
        <f t="shared" si="0"/>
        <v>0</v>
      </c>
    </row>
    <row r="9" spans="3:9" x14ac:dyDescent="0.25">
      <c r="C9" s="41" t="s">
        <v>46</v>
      </c>
      <c r="D9" s="1"/>
      <c r="E9" s="1"/>
      <c r="F9" s="46">
        <f t="shared" si="0"/>
        <v>0</v>
      </c>
    </row>
    <row r="10" spans="3:9" x14ac:dyDescent="0.25">
      <c r="C10" s="41" t="s">
        <v>47</v>
      </c>
      <c r="D10" s="1"/>
      <c r="E10" s="1"/>
      <c r="F10" s="46">
        <f t="shared" si="0"/>
        <v>0</v>
      </c>
    </row>
    <row r="11" spans="3:9" x14ac:dyDescent="0.25">
      <c r="C11" s="2" t="s">
        <v>48</v>
      </c>
      <c r="D11" s="1"/>
      <c r="E11" s="1"/>
      <c r="F11" s="46">
        <f t="shared" si="0"/>
        <v>0</v>
      </c>
    </row>
    <row r="12" spans="3:9" x14ac:dyDescent="0.25">
      <c r="C12" s="41" t="s">
        <v>49</v>
      </c>
      <c r="D12" s="1"/>
      <c r="E12" s="1"/>
      <c r="F12" s="46">
        <f t="shared" si="0"/>
        <v>0</v>
      </c>
    </row>
    <row r="13" spans="3:9" x14ac:dyDescent="0.25">
      <c r="C13" s="41" t="s">
        <v>50</v>
      </c>
      <c r="D13" s="1"/>
      <c r="E13" s="1"/>
      <c r="F13" s="46">
        <f t="shared" si="0"/>
        <v>0</v>
      </c>
    </row>
    <row r="14" spans="3:9" x14ac:dyDescent="0.25">
      <c r="C14" s="41" t="s">
        <v>51</v>
      </c>
      <c r="D14" s="1"/>
      <c r="E14" s="1"/>
      <c r="F14" s="46">
        <f t="shared" si="0"/>
        <v>0</v>
      </c>
    </row>
    <row r="15" spans="3:9" x14ac:dyDescent="0.25">
      <c r="C15" s="41" t="s">
        <v>52</v>
      </c>
      <c r="D15" s="1"/>
      <c r="E15" s="1"/>
      <c r="F15" s="46">
        <f t="shared" si="0"/>
        <v>0</v>
      </c>
    </row>
    <row r="16" spans="3:9" x14ac:dyDescent="0.25">
      <c r="C16" s="41" t="s">
        <v>53</v>
      </c>
      <c r="D16" s="42"/>
      <c r="E16" s="42"/>
      <c r="F16" s="46">
        <f t="shared" si="0"/>
        <v>0</v>
      </c>
    </row>
    <row r="17" spans="3:8" x14ac:dyDescent="0.25">
      <c r="C17" s="41" t="s">
        <v>54</v>
      </c>
      <c r="D17" s="42"/>
      <c r="E17" s="42"/>
      <c r="F17" s="46">
        <f t="shared" si="0"/>
        <v>0</v>
      </c>
    </row>
    <row r="18" spans="3:8" x14ac:dyDescent="0.25">
      <c r="C18" s="41" t="s">
        <v>55</v>
      </c>
      <c r="D18" s="42"/>
      <c r="E18" s="42"/>
      <c r="F18" s="46">
        <f t="shared" si="0"/>
        <v>0</v>
      </c>
    </row>
    <row r="19" spans="3:8" x14ac:dyDescent="0.25">
      <c r="C19" s="41" t="s">
        <v>56</v>
      </c>
      <c r="D19" s="42"/>
      <c r="E19" s="42"/>
      <c r="F19" s="46">
        <f t="shared" si="0"/>
        <v>0</v>
      </c>
    </row>
    <row r="20" spans="3:8" x14ac:dyDescent="0.25">
      <c r="C20" s="41" t="s">
        <v>57</v>
      </c>
      <c r="D20" s="42"/>
      <c r="E20" s="42"/>
      <c r="F20" s="46">
        <f t="shared" si="0"/>
        <v>0</v>
      </c>
    </row>
    <row r="21" spans="3:8" x14ac:dyDescent="0.25">
      <c r="C21" s="41" t="s">
        <v>58</v>
      </c>
      <c r="D21" s="42"/>
      <c r="E21" s="42"/>
      <c r="F21" s="46">
        <f t="shared" si="0"/>
        <v>0</v>
      </c>
    </row>
    <row r="22" spans="3:8" x14ac:dyDescent="0.25">
      <c r="C22" s="41" t="s">
        <v>59</v>
      </c>
      <c r="D22" s="42"/>
      <c r="E22" s="42"/>
      <c r="F22" s="46">
        <f t="shared" si="0"/>
        <v>0</v>
      </c>
    </row>
    <row r="23" spans="3:8" x14ac:dyDescent="0.25">
      <c r="C23" s="41" t="s">
        <v>60</v>
      </c>
      <c r="D23" s="42"/>
      <c r="E23" s="42"/>
      <c r="F23" s="46">
        <f t="shared" si="0"/>
        <v>0</v>
      </c>
    </row>
    <row r="24" spans="3:8" x14ac:dyDescent="0.25">
      <c r="C24" s="41" t="s">
        <v>61</v>
      </c>
      <c r="D24" s="42"/>
      <c r="E24" s="42"/>
      <c r="F24" s="46">
        <f t="shared" si="0"/>
        <v>0</v>
      </c>
    </row>
    <row r="25" spans="3:8" x14ac:dyDescent="0.25">
      <c r="C25" s="41" t="s">
        <v>62</v>
      </c>
      <c r="D25" s="42"/>
      <c r="E25" s="42"/>
      <c r="F25" s="46">
        <f t="shared" si="0"/>
        <v>0</v>
      </c>
    </row>
    <row r="26" spans="3:8" ht="13.8" thickBot="1" x14ac:dyDescent="0.3">
      <c r="D26" s="13">
        <f>SUM(D4:D25)</f>
        <v>0</v>
      </c>
      <c r="E26" s="13">
        <f>SUM(E4:E25)</f>
        <v>0</v>
      </c>
      <c r="F26" s="13">
        <f t="shared" ref="F26" si="1">SUM(F4:F25)</f>
        <v>0</v>
      </c>
    </row>
    <row r="28" spans="3:8" x14ac:dyDescent="0.25">
      <c r="C28" s="99" t="s">
        <v>36</v>
      </c>
      <c r="D28" s="99"/>
      <c r="E28" s="99"/>
      <c r="F28" s="99"/>
      <c r="G28" s="67"/>
      <c r="H28" s="67"/>
    </row>
    <row r="29" spans="3:8" x14ac:dyDescent="0.25">
      <c r="D29" s="40" t="s">
        <v>28</v>
      </c>
      <c r="E29" s="40" t="s">
        <v>29</v>
      </c>
      <c r="F29" s="40" t="s">
        <v>30</v>
      </c>
    </row>
    <row r="30" spans="3:8" x14ac:dyDescent="0.25">
      <c r="C30" s="2" t="s">
        <v>31</v>
      </c>
    </row>
    <row r="31" spans="3:8" x14ac:dyDescent="0.25">
      <c r="C31" s="41">
        <v>2026</v>
      </c>
      <c r="D31" s="28">
        <f>D4/1000</f>
        <v>0</v>
      </c>
      <c r="E31" s="28">
        <f>E4/1000</f>
        <v>0</v>
      </c>
      <c r="F31" s="28">
        <f>+D31+E31</f>
        <v>0</v>
      </c>
      <c r="G31" s="39"/>
    </row>
    <row r="32" spans="3:8" x14ac:dyDescent="0.25">
      <c r="C32" s="41">
        <v>2027</v>
      </c>
      <c r="D32" s="42">
        <f t="shared" ref="D32:E47" si="2">D5/1000</f>
        <v>0</v>
      </c>
      <c r="E32" s="42">
        <f t="shared" si="2"/>
        <v>0</v>
      </c>
      <c r="F32" s="46">
        <f t="shared" ref="F32:F52" si="3">+D32+E32</f>
        <v>0</v>
      </c>
      <c r="G32" s="39"/>
    </row>
    <row r="33" spans="3:7" x14ac:dyDescent="0.25">
      <c r="C33" s="41">
        <v>2028</v>
      </c>
      <c r="D33" s="42">
        <f t="shared" si="2"/>
        <v>0</v>
      </c>
      <c r="E33" s="42">
        <f t="shared" si="2"/>
        <v>0</v>
      </c>
      <c r="F33" s="46">
        <f t="shared" si="3"/>
        <v>0</v>
      </c>
      <c r="G33" s="39"/>
    </row>
    <row r="34" spans="3:7" x14ac:dyDescent="0.25">
      <c r="C34" s="41">
        <v>2029</v>
      </c>
      <c r="D34" s="42">
        <f>D7/1000</f>
        <v>0</v>
      </c>
      <c r="E34" s="42">
        <f t="shared" si="2"/>
        <v>0</v>
      </c>
      <c r="F34" s="46">
        <f t="shared" si="3"/>
        <v>0</v>
      </c>
      <c r="G34" s="39"/>
    </row>
    <row r="35" spans="3:7" x14ac:dyDescent="0.25">
      <c r="C35" s="41">
        <v>2030</v>
      </c>
      <c r="D35" s="42">
        <f t="shared" si="2"/>
        <v>0</v>
      </c>
      <c r="E35" s="42">
        <f t="shared" si="2"/>
        <v>0</v>
      </c>
      <c r="F35" s="46">
        <f t="shared" si="3"/>
        <v>0</v>
      </c>
      <c r="G35" s="39"/>
    </row>
    <row r="36" spans="3:7" x14ac:dyDescent="0.25">
      <c r="C36" s="41" t="s">
        <v>46</v>
      </c>
      <c r="D36" s="42">
        <f t="shared" si="2"/>
        <v>0</v>
      </c>
      <c r="E36" s="42">
        <f t="shared" si="2"/>
        <v>0</v>
      </c>
      <c r="F36" s="46">
        <f t="shared" si="3"/>
        <v>0</v>
      </c>
      <c r="G36" s="39"/>
    </row>
    <row r="37" spans="3:7" x14ac:dyDescent="0.25">
      <c r="C37" s="41" t="s">
        <v>47</v>
      </c>
      <c r="D37" s="42">
        <f t="shared" si="2"/>
        <v>0</v>
      </c>
      <c r="E37" s="42">
        <f t="shared" si="2"/>
        <v>0</v>
      </c>
      <c r="F37" s="46">
        <f t="shared" si="3"/>
        <v>0</v>
      </c>
      <c r="G37" s="39"/>
    </row>
    <row r="38" spans="3:7" x14ac:dyDescent="0.25">
      <c r="C38" s="2" t="s">
        <v>48</v>
      </c>
      <c r="D38" s="42">
        <f t="shared" si="2"/>
        <v>0</v>
      </c>
      <c r="E38" s="42">
        <f t="shared" si="2"/>
        <v>0</v>
      </c>
      <c r="F38" s="46">
        <f t="shared" si="3"/>
        <v>0</v>
      </c>
      <c r="G38" s="39"/>
    </row>
    <row r="39" spans="3:7" x14ac:dyDescent="0.25">
      <c r="C39" s="41" t="s">
        <v>49</v>
      </c>
      <c r="D39" s="42">
        <f t="shared" si="2"/>
        <v>0</v>
      </c>
      <c r="E39" s="42">
        <f t="shared" si="2"/>
        <v>0</v>
      </c>
      <c r="F39" s="46">
        <f t="shared" si="3"/>
        <v>0</v>
      </c>
      <c r="G39" s="39"/>
    </row>
    <row r="40" spans="3:7" x14ac:dyDescent="0.25">
      <c r="C40" s="41" t="s">
        <v>50</v>
      </c>
      <c r="D40" s="42">
        <f t="shared" si="2"/>
        <v>0</v>
      </c>
      <c r="E40" s="42">
        <f t="shared" si="2"/>
        <v>0</v>
      </c>
      <c r="F40" s="46">
        <f t="shared" si="3"/>
        <v>0</v>
      </c>
      <c r="G40" s="39"/>
    </row>
    <row r="41" spans="3:7" x14ac:dyDescent="0.25">
      <c r="C41" s="41" t="s">
        <v>51</v>
      </c>
      <c r="D41" s="42">
        <f t="shared" si="2"/>
        <v>0</v>
      </c>
      <c r="E41" s="42">
        <f t="shared" si="2"/>
        <v>0</v>
      </c>
      <c r="F41" s="46">
        <f t="shared" si="3"/>
        <v>0</v>
      </c>
      <c r="G41" s="39"/>
    </row>
    <row r="42" spans="3:7" x14ac:dyDescent="0.25">
      <c r="C42" s="41" t="s">
        <v>52</v>
      </c>
      <c r="D42" s="42">
        <f t="shared" si="2"/>
        <v>0</v>
      </c>
      <c r="E42" s="42">
        <f t="shared" si="2"/>
        <v>0</v>
      </c>
      <c r="F42" s="46">
        <f t="shared" si="3"/>
        <v>0</v>
      </c>
      <c r="G42" s="39"/>
    </row>
    <row r="43" spans="3:7" x14ac:dyDescent="0.25">
      <c r="C43" s="41" t="s">
        <v>53</v>
      </c>
      <c r="D43" s="42">
        <f t="shared" si="2"/>
        <v>0</v>
      </c>
      <c r="E43" s="42">
        <f t="shared" si="2"/>
        <v>0</v>
      </c>
      <c r="F43" s="46">
        <f t="shared" si="3"/>
        <v>0</v>
      </c>
      <c r="G43" s="39"/>
    </row>
    <row r="44" spans="3:7" x14ac:dyDescent="0.25">
      <c r="C44" s="41" t="s">
        <v>54</v>
      </c>
      <c r="D44" s="42">
        <f t="shared" si="2"/>
        <v>0</v>
      </c>
      <c r="E44" s="42">
        <f t="shared" si="2"/>
        <v>0</v>
      </c>
      <c r="F44" s="46">
        <f t="shared" si="3"/>
        <v>0</v>
      </c>
      <c r="G44" s="39"/>
    </row>
    <row r="45" spans="3:7" x14ac:dyDescent="0.25">
      <c r="C45" s="41" t="s">
        <v>55</v>
      </c>
      <c r="D45" s="42">
        <f t="shared" si="2"/>
        <v>0</v>
      </c>
      <c r="E45" s="42">
        <f t="shared" si="2"/>
        <v>0</v>
      </c>
      <c r="F45" s="46">
        <f t="shared" si="3"/>
        <v>0</v>
      </c>
      <c r="G45" s="39"/>
    </row>
    <row r="46" spans="3:7" x14ac:dyDescent="0.25">
      <c r="C46" s="41" t="s">
        <v>56</v>
      </c>
      <c r="D46" s="42">
        <f t="shared" si="2"/>
        <v>0</v>
      </c>
      <c r="E46" s="42">
        <f t="shared" si="2"/>
        <v>0</v>
      </c>
      <c r="F46" s="46">
        <f t="shared" si="3"/>
        <v>0</v>
      </c>
      <c r="G46" s="39"/>
    </row>
    <row r="47" spans="3:7" x14ac:dyDescent="0.25">
      <c r="C47" s="41" t="s">
        <v>57</v>
      </c>
      <c r="D47" s="42">
        <f t="shared" si="2"/>
        <v>0</v>
      </c>
      <c r="E47" s="42">
        <f t="shared" si="2"/>
        <v>0</v>
      </c>
      <c r="F47" s="46">
        <f t="shared" si="3"/>
        <v>0</v>
      </c>
      <c r="G47" s="39"/>
    </row>
    <row r="48" spans="3:7" x14ac:dyDescent="0.25">
      <c r="C48" s="41" t="s">
        <v>58</v>
      </c>
      <c r="D48" s="42">
        <f t="shared" ref="D48:E52" si="4">D21/1000</f>
        <v>0</v>
      </c>
      <c r="E48" s="42">
        <f t="shared" si="4"/>
        <v>0</v>
      </c>
      <c r="F48" s="46">
        <f t="shared" si="3"/>
        <v>0</v>
      </c>
      <c r="G48" s="39"/>
    </row>
    <row r="49" spans="3:7" x14ac:dyDescent="0.25">
      <c r="C49" s="41" t="s">
        <v>59</v>
      </c>
      <c r="D49" s="42">
        <f t="shared" si="4"/>
        <v>0</v>
      </c>
      <c r="E49" s="42">
        <f t="shared" si="4"/>
        <v>0</v>
      </c>
      <c r="F49" s="46">
        <f t="shared" si="3"/>
        <v>0</v>
      </c>
      <c r="G49" s="39"/>
    </row>
    <row r="50" spans="3:7" x14ac:dyDescent="0.25">
      <c r="C50" s="41" t="s">
        <v>60</v>
      </c>
      <c r="D50" s="42">
        <f t="shared" si="4"/>
        <v>0</v>
      </c>
      <c r="E50" s="42">
        <f t="shared" si="4"/>
        <v>0</v>
      </c>
      <c r="F50" s="46">
        <f t="shared" si="3"/>
        <v>0</v>
      </c>
      <c r="G50" s="39"/>
    </row>
    <row r="51" spans="3:7" x14ac:dyDescent="0.25">
      <c r="C51" s="41" t="s">
        <v>61</v>
      </c>
      <c r="D51" s="42">
        <f t="shared" si="4"/>
        <v>0</v>
      </c>
      <c r="E51" s="42">
        <f t="shared" si="4"/>
        <v>0</v>
      </c>
      <c r="F51" s="46">
        <f t="shared" si="3"/>
        <v>0</v>
      </c>
      <c r="G51" s="39"/>
    </row>
    <row r="52" spans="3:7" x14ac:dyDescent="0.25">
      <c r="C52" s="41" t="s">
        <v>62</v>
      </c>
      <c r="D52" s="42">
        <f>D25/1000</f>
        <v>0</v>
      </c>
      <c r="E52" s="42">
        <f t="shared" si="4"/>
        <v>0</v>
      </c>
      <c r="F52" s="46">
        <f t="shared" si="3"/>
        <v>0</v>
      </c>
      <c r="G52" s="39"/>
    </row>
    <row r="53" spans="3:7" x14ac:dyDescent="0.25">
      <c r="D53" s="12" cm="1">
        <f t="array" ref="D53">SUM(ROUND(D31:D52,0))</f>
        <v>0</v>
      </c>
      <c r="E53" s="12" cm="1">
        <f t="array" ref="E53">SUM(ROUND(E31:E52,0))</f>
        <v>0</v>
      </c>
      <c r="F53" s="12" cm="1">
        <f t="array" ref="F53">SUM(ROUND(F31:F52,0))</f>
        <v>0</v>
      </c>
      <c r="G53" s="39"/>
    </row>
    <row r="55" spans="3:7" x14ac:dyDescent="0.25">
      <c r="C55" s="100" t="s">
        <v>9</v>
      </c>
      <c r="D55" s="100"/>
      <c r="E55" s="100"/>
      <c r="F55" s="100"/>
      <c r="G55" s="68"/>
    </row>
    <row r="56" spans="3:7" x14ac:dyDescent="0.25">
      <c r="D56" s="40" t="s">
        <v>28</v>
      </c>
      <c r="E56" s="40" t="s">
        <v>29</v>
      </c>
      <c r="F56" s="40" t="s">
        <v>30</v>
      </c>
    </row>
    <row r="57" spans="3:7" x14ac:dyDescent="0.25">
      <c r="C57" s="2" t="s">
        <v>31</v>
      </c>
    </row>
    <row r="58" spans="3:7" x14ac:dyDescent="0.25">
      <c r="C58" s="41">
        <v>2026</v>
      </c>
      <c r="D58" s="28">
        <f t="shared" ref="D58:E64" si="5">D89+D120+D151+D182+D213+D244+D275</f>
        <v>0</v>
      </c>
      <c r="E58" s="28">
        <f t="shared" si="5"/>
        <v>0</v>
      </c>
      <c r="F58" s="28">
        <f>+D58+E58</f>
        <v>0</v>
      </c>
    </row>
    <row r="59" spans="3:7" x14ac:dyDescent="0.25">
      <c r="C59" s="41">
        <v>2027</v>
      </c>
      <c r="D59" s="42">
        <f t="shared" si="5"/>
        <v>0</v>
      </c>
      <c r="E59" s="42">
        <f t="shared" si="5"/>
        <v>0</v>
      </c>
      <c r="F59" s="42">
        <f t="shared" ref="F59:F83" si="6">+D59+E59</f>
        <v>0</v>
      </c>
    </row>
    <row r="60" spans="3:7" x14ac:dyDescent="0.25">
      <c r="C60" s="41">
        <v>2028</v>
      </c>
      <c r="D60" s="42">
        <f t="shared" si="5"/>
        <v>0</v>
      </c>
      <c r="E60" s="42">
        <f t="shared" si="5"/>
        <v>0</v>
      </c>
      <c r="F60" s="42">
        <f t="shared" si="6"/>
        <v>0</v>
      </c>
    </row>
    <row r="61" spans="3:7" x14ac:dyDescent="0.25">
      <c r="C61" s="41">
        <v>2029</v>
      </c>
      <c r="D61" s="42">
        <f t="shared" si="5"/>
        <v>0</v>
      </c>
      <c r="E61" s="42">
        <f t="shared" si="5"/>
        <v>0</v>
      </c>
      <c r="F61" s="42">
        <f t="shared" si="6"/>
        <v>0</v>
      </c>
    </row>
    <row r="62" spans="3:7" x14ac:dyDescent="0.25">
      <c r="C62" s="41">
        <v>2030</v>
      </c>
      <c r="D62" s="42">
        <f t="shared" si="5"/>
        <v>0</v>
      </c>
      <c r="E62" s="42">
        <f t="shared" si="5"/>
        <v>0</v>
      </c>
      <c r="F62" s="42">
        <f t="shared" si="6"/>
        <v>0</v>
      </c>
    </row>
    <row r="63" spans="3:7" x14ac:dyDescent="0.25">
      <c r="C63" s="41" t="s">
        <v>46</v>
      </c>
      <c r="D63" s="42">
        <f t="shared" si="5"/>
        <v>0</v>
      </c>
      <c r="E63" s="42">
        <f t="shared" si="5"/>
        <v>0</v>
      </c>
      <c r="F63" s="42">
        <f t="shared" si="6"/>
        <v>0</v>
      </c>
    </row>
    <row r="64" spans="3:7" x14ac:dyDescent="0.25">
      <c r="C64" s="41" t="s">
        <v>47</v>
      </c>
      <c r="D64" s="42">
        <f t="shared" si="5"/>
        <v>0</v>
      </c>
      <c r="E64" s="42">
        <f t="shared" si="5"/>
        <v>0</v>
      </c>
      <c r="F64" s="42">
        <f t="shared" si="6"/>
        <v>0</v>
      </c>
    </row>
    <row r="65" spans="3:6" x14ac:dyDescent="0.25">
      <c r="C65" s="2" t="s">
        <v>48</v>
      </c>
      <c r="D65" s="42">
        <f>D96+D127+D158+D189+D220+D251+D286</f>
        <v>0</v>
      </c>
      <c r="E65" s="42">
        <f>E96+E127+E158+E189+E220+E251+E286</f>
        <v>0</v>
      </c>
      <c r="F65" s="42">
        <f t="shared" si="6"/>
        <v>0</v>
      </c>
    </row>
    <row r="66" spans="3:6" x14ac:dyDescent="0.25">
      <c r="C66" s="41" t="s">
        <v>49</v>
      </c>
      <c r="D66" s="42">
        <f>D97+D128+D159+D190+D221+D252+D287</f>
        <v>0</v>
      </c>
      <c r="E66" s="42">
        <f>E97+E128+E159+E190+E221+E252+E287</f>
        <v>0</v>
      </c>
      <c r="F66" s="42">
        <f t="shared" si="6"/>
        <v>0</v>
      </c>
    </row>
    <row r="67" spans="3:6" x14ac:dyDescent="0.25">
      <c r="C67" s="41" t="s">
        <v>50</v>
      </c>
      <c r="D67" s="42">
        <f>D98+D129+D160+D195+D222+D253+D288</f>
        <v>0</v>
      </c>
      <c r="E67" s="42">
        <f>E98+E129+E160+E195+E222+E253+E288</f>
        <v>0</v>
      </c>
      <c r="F67" s="42">
        <f t="shared" si="6"/>
        <v>0</v>
      </c>
    </row>
    <row r="68" spans="3:6" x14ac:dyDescent="0.25">
      <c r="C68" s="41" t="s">
        <v>51</v>
      </c>
      <c r="D68" s="42">
        <f t="shared" ref="D68:E71" si="7">D99+D130+D161+D196+D227+D254+D289</f>
        <v>0</v>
      </c>
      <c r="E68" s="42">
        <f t="shared" si="7"/>
        <v>0</v>
      </c>
      <c r="F68" s="42">
        <f t="shared" si="6"/>
        <v>0</v>
      </c>
    </row>
    <row r="69" spans="3:6" x14ac:dyDescent="0.25">
      <c r="C69" s="41" t="s">
        <v>52</v>
      </c>
      <c r="D69" s="42">
        <f t="shared" si="7"/>
        <v>0</v>
      </c>
      <c r="E69" s="42">
        <f t="shared" si="7"/>
        <v>0</v>
      </c>
      <c r="F69" s="42">
        <f t="shared" si="6"/>
        <v>0</v>
      </c>
    </row>
    <row r="70" spans="3:6" x14ac:dyDescent="0.25">
      <c r="C70" s="41" t="s">
        <v>53</v>
      </c>
      <c r="D70" s="42">
        <f t="shared" si="7"/>
        <v>0</v>
      </c>
      <c r="E70" s="42">
        <f t="shared" si="7"/>
        <v>0</v>
      </c>
      <c r="F70" s="42">
        <f t="shared" si="6"/>
        <v>0</v>
      </c>
    </row>
    <row r="71" spans="3:6" x14ac:dyDescent="0.25">
      <c r="C71" s="41" t="s">
        <v>54</v>
      </c>
      <c r="D71" s="42">
        <f t="shared" si="7"/>
        <v>0</v>
      </c>
      <c r="E71" s="42">
        <f t="shared" si="7"/>
        <v>0</v>
      </c>
      <c r="F71" s="42">
        <f t="shared" si="6"/>
        <v>0</v>
      </c>
    </row>
    <row r="72" spans="3:6" x14ac:dyDescent="0.25">
      <c r="C72" s="41" t="s">
        <v>55</v>
      </c>
      <c r="D72" s="42">
        <f t="shared" ref="D72:E75" si="8">D103+D134+D169+D200+D231+D262+D293</f>
        <v>0</v>
      </c>
      <c r="E72" s="42">
        <f t="shared" si="8"/>
        <v>0</v>
      </c>
      <c r="F72" s="42">
        <f t="shared" si="6"/>
        <v>0</v>
      </c>
    </row>
    <row r="73" spans="3:6" x14ac:dyDescent="0.25">
      <c r="C73" s="41" t="s">
        <v>56</v>
      </c>
      <c r="D73" s="42">
        <f t="shared" si="8"/>
        <v>0</v>
      </c>
      <c r="E73" s="42">
        <f t="shared" si="8"/>
        <v>0</v>
      </c>
      <c r="F73" s="42">
        <f t="shared" si="6"/>
        <v>0</v>
      </c>
    </row>
    <row r="74" spans="3:6" x14ac:dyDescent="0.25">
      <c r="C74" s="41" t="s">
        <v>57</v>
      </c>
      <c r="D74" s="42">
        <f t="shared" si="8"/>
        <v>0</v>
      </c>
      <c r="E74" s="42">
        <f t="shared" si="8"/>
        <v>0</v>
      </c>
      <c r="F74" s="42">
        <f t="shared" si="6"/>
        <v>0</v>
      </c>
    </row>
    <row r="75" spans="3:6" x14ac:dyDescent="0.25">
      <c r="C75" s="41" t="s">
        <v>58</v>
      </c>
      <c r="D75" s="42">
        <f t="shared" si="8"/>
        <v>0</v>
      </c>
      <c r="E75" s="42">
        <f t="shared" si="8"/>
        <v>0</v>
      </c>
      <c r="F75" s="42">
        <f t="shared" si="6"/>
        <v>0</v>
      </c>
    </row>
    <row r="76" spans="3:6" x14ac:dyDescent="0.25">
      <c r="C76" s="41" t="s">
        <v>59</v>
      </c>
      <c r="D76" s="42">
        <f t="shared" ref="D76:E79" si="9">D107+D142+D173+D204+D235+D266+D297</f>
        <v>0</v>
      </c>
      <c r="E76" s="42">
        <f t="shared" si="9"/>
        <v>0</v>
      </c>
      <c r="F76" s="42">
        <f t="shared" si="6"/>
        <v>0</v>
      </c>
    </row>
    <row r="77" spans="3:6" x14ac:dyDescent="0.25">
      <c r="C77" s="41" t="s">
        <v>60</v>
      </c>
      <c r="D77" s="42">
        <f t="shared" si="9"/>
        <v>0</v>
      </c>
      <c r="E77" s="42">
        <f t="shared" si="9"/>
        <v>0</v>
      </c>
      <c r="F77" s="42">
        <f t="shared" si="6"/>
        <v>0</v>
      </c>
    </row>
    <row r="78" spans="3:6" x14ac:dyDescent="0.25">
      <c r="C78" s="41" t="s">
        <v>61</v>
      </c>
      <c r="D78" s="42">
        <f t="shared" si="9"/>
        <v>0</v>
      </c>
      <c r="E78" s="42">
        <f t="shared" si="9"/>
        <v>0</v>
      </c>
      <c r="F78" s="42">
        <f t="shared" si="6"/>
        <v>0</v>
      </c>
    </row>
    <row r="79" spans="3:6" x14ac:dyDescent="0.25">
      <c r="C79" s="41" t="s">
        <v>62</v>
      </c>
      <c r="D79" s="42">
        <f t="shared" si="9"/>
        <v>0</v>
      </c>
      <c r="E79" s="42">
        <f t="shared" si="9"/>
        <v>0</v>
      </c>
      <c r="F79" s="42">
        <f t="shared" si="6"/>
        <v>0</v>
      </c>
    </row>
    <row r="80" spans="3:6" x14ac:dyDescent="0.25">
      <c r="C80" s="41" t="s">
        <v>63</v>
      </c>
      <c r="D80" s="42">
        <f>D111</f>
        <v>0</v>
      </c>
      <c r="E80" s="42">
        <f>E111</f>
        <v>0</v>
      </c>
      <c r="F80" s="42">
        <f t="shared" si="6"/>
        <v>0</v>
      </c>
    </row>
    <row r="81" spans="3:6" x14ac:dyDescent="0.25">
      <c r="C81" s="41" t="s">
        <v>64</v>
      </c>
      <c r="D81" s="42">
        <f t="shared" ref="D81:E83" si="10">D112</f>
        <v>0</v>
      </c>
      <c r="E81" s="42">
        <f t="shared" si="10"/>
        <v>0</v>
      </c>
      <c r="F81" s="42">
        <f t="shared" si="6"/>
        <v>0</v>
      </c>
    </row>
    <row r="82" spans="3:6" x14ac:dyDescent="0.25">
      <c r="C82" s="41" t="s">
        <v>65</v>
      </c>
      <c r="D82" s="42">
        <f t="shared" si="10"/>
        <v>0</v>
      </c>
      <c r="E82" s="42">
        <f t="shared" si="10"/>
        <v>0</v>
      </c>
      <c r="F82" s="42">
        <f t="shared" si="6"/>
        <v>0</v>
      </c>
    </row>
    <row r="83" spans="3:6" x14ac:dyDescent="0.25">
      <c r="C83" s="41" t="s">
        <v>66</v>
      </c>
      <c r="D83" s="42">
        <f>D114</f>
        <v>0</v>
      </c>
      <c r="E83" s="42">
        <f t="shared" si="10"/>
        <v>0</v>
      </c>
      <c r="F83" s="42">
        <f t="shared" si="6"/>
        <v>0</v>
      </c>
    </row>
    <row r="84" spans="3:6" ht="13.8" thickBot="1" x14ac:dyDescent="0.3">
      <c r="D84" s="13">
        <f>SUM(D58:D83)</f>
        <v>0</v>
      </c>
      <c r="E84" s="13">
        <f t="shared" ref="E84:F84" si="11">SUM(E58:E83)</f>
        <v>0</v>
      </c>
      <c r="F84" s="13">
        <f t="shared" si="11"/>
        <v>0</v>
      </c>
    </row>
    <row r="86" spans="3:6" x14ac:dyDescent="0.25">
      <c r="C86" s="100" t="s">
        <v>22</v>
      </c>
      <c r="D86" s="100"/>
      <c r="E86" s="100"/>
      <c r="F86" s="100"/>
    </row>
    <row r="87" spans="3:6" x14ac:dyDescent="0.25">
      <c r="D87" s="40" t="s">
        <v>28</v>
      </c>
      <c r="E87" s="40" t="s">
        <v>29</v>
      </c>
      <c r="F87" s="40" t="s">
        <v>30</v>
      </c>
    </row>
    <row r="88" spans="3:6" x14ac:dyDescent="0.25">
      <c r="C88" s="2" t="s">
        <v>31</v>
      </c>
    </row>
    <row r="89" spans="3:6" x14ac:dyDescent="0.25">
      <c r="C89" s="41">
        <v>2026</v>
      </c>
      <c r="D89" s="28"/>
      <c r="E89" s="28"/>
      <c r="F89" s="28">
        <f>+D89+E89</f>
        <v>0</v>
      </c>
    </row>
    <row r="90" spans="3:6" x14ac:dyDescent="0.25">
      <c r="C90" s="41">
        <v>2027</v>
      </c>
      <c r="D90" s="46"/>
      <c r="E90" s="46"/>
      <c r="F90" s="46">
        <f t="shared" ref="F90:F114" si="12">+D90+E90</f>
        <v>0</v>
      </c>
    </row>
    <row r="91" spans="3:6" x14ac:dyDescent="0.25">
      <c r="C91" s="41">
        <v>2028</v>
      </c>
      <c r="D91" s="46"/>
      <c r="E91" s="46"/>
      <c r="F91" s="46">
        <f t="shared" si="12"/>
        <v>0</v>
      </c>
    </row>
    <row r="92" spans="3:6" x14ac:dyDescent="0.25">
      <c r="C92" s="41">
        <v>2029</v>
      </c>
      <c r="D92" s="46"/>
      <c r="E92" s="46"/>
      <c r="F92" s="46">
        <f t="shared" si="12"/>
        <v>0</v>
      </c>
    </row>
    <row r="93" spans="3:6" x14ac:dyDescent="0.25">
      <c r="C93" s="41">
        <v>2030</v>
      </c>
      <c r="D93" s="46"/>
      <c r="E93" s="46"/>
      <c r="F93" s="46">
        <f t="shared" si="12"/>
        <v>0</v>
      </c>
    </row>
    <row r="94" spans="3:6" x14ac:dyDescent="0.25">
      <c r="C94" s="41" t="s">
        <v>46</v>
      </c>
      <c r="D94" s="46"/>
      <c r="E94" s="46"/>
      <c r="F94" s="46">
        <f t="shared" si="12"/>
        <v>0</v>
      </c>
    </row>
    <row r="95" spans="3:6" x14ac:dyDescent="0.25">
      <c r="C95" s="41" t="s">
        <v>47</v>
      </c>
      <c r="D95" s="46"/>
      <c r="E95" s="46"/>
      <c r="F95" s="46">
        <f t="shared" si="12"/>
        <v>0</v>
      </c>
    </row>
    <row r="96" spans="3:6" x14ac:dyDescent="0.25">
      <c r="C96" s="2" t="s">
        <v>48</v>
      </c>
      <c r="D96" s="46"/>
      <c r="E96" s="46"/>
      <c r="F96" s="46">
        <f t="shared" si="12"/>
        <v>0</v>
      </c>
    </row>
    <row r="97" spans="3:6" x14ac:dyDescent="0.25">
      <c r="C97" s="41" t="s">
        <v>49</v>
      </c>
      <c r="D97" s="46"/>
      <c r="E97" s="46"/>
      <c r="F97" s="46">
        <f t="shared" si="12"/>
        <v>0</v>
      </c>
    </row>
    <row r="98" spans="3:6" x14ac:dyDescent="0.25">
      <c r="C98" s="41" t="s">
        <v>50</v>
      </c>
      <c r="D98" s="46"/>
      <c r="E98" s="46"/>
      <c r="F98" s="46">
        <f t="shared" si="12"/>
        <v>0</v>
      </c>
    </row>
    <row r="99" spans="3:6" x14ac:dyDescent="0.25">
      <c r="C99" s="41" t="s">
        <v>51</v>
      </c>
      <c r="D99" s="46"/>
      <c r="E99" s="46"/>
      <c r="F99" s="46">
        <f t="shared" si="12"/>
        <v>0</v>
      </c>
    </row>
    <row r="100" spans="3:6" x14ac:dyDescent="0.25">
      <c r="C100" s="41" t="s">
        <v>52</v>
      </c>
      <c r="D100" s="46"/>
      <c r="E100" s="46"/>
      <c r="F100" s="46">
        <f t="shared" si="12"/>
        <v>0</v>
      </c>
    </row>
    <row r="101" spans="3:6" x14ac:dyDescent="0.25">
      <c r="C101" s="41" t="s">
        <v>53</v>
      </c>
      <c r="D101" s="46"/>
      <c r="E101" s="46"/>
      <c r="F101" s="46">
        <f t="shared" si="12"/>
        <v>0</v>
      </c>
    </row>
    <row r="102" spans="3:6" x14ac:dyDescent="0.25">
      <c r="C102" s="41" t="s">
        <v>54</v>
      </c>
      <c r="D102" s="46"/>
      <c r="E102" s="46"/>
      <c r="F102" s="46">
        <f t="shared" si="12"/>
        <v>0</v>
      </c>
    </row>
    <row r="103" spans="3:6" x14ac:dyDescent="0.25">
      <c r="C103" s="41" t="s">
        <v>55</v>
      </c>
      <c r="D103" s="46"/>
      <c r="E103" s="46"/>
      <c r="F103" s="46">
        <f t="shared" si="12"/>
        <v>0</v>
      </c>
    </row>
    <row r="104" spans="3:6" x14ac:dyDescent="0.25">
      <c r="C104" s="41" t="s">
        <v>56</v>
      </c>
      <c r="D104" s="46"/>
      <c r="E104" s="46"/>
      <c r="F104" s="46">
        <f t="shared" si="12"/>
        <v>0</v>
      </c>
    </row>
    <row r="105" spans="3:6" x14ac:dyDescent="0.25">
      <c r="C105" s="41" t="s">
        <v>57</v>
      </c>
      <c r="D105" s="46"/>
      <c r="E105" s="46"/>
      <c r="F105" s="46">
        <f t="shared" si="12"/>
        <v>0</v>
      </c>
    </row>
    <row r="106" spans="3:6" x14ac:dyDescent="0.25">
      <c r="C106" s="41" t="s">
        <v>58</v>
      </c>
      <c r="D106" s="46"/>
      <c r="E106" s="46"/>
      <c r="F106" s="46">
        <f t="shared" si="12"/>
        <v>0</v>
      </c>
    </row>
    <row r="107" spans="3:6" x14ac:dyDescent="0.25">
      <c r="C107" s="41" t="s">
        <v>59</v>
      </c>
      <c r="D107" s="46"/>
      <c r="E107" s="46"/>
      <c r="F107" s="46">
        <f t="shared" si="12"/>
        <v>0</v>
      </c>
    </row>
    <row r="108" spans="3:6" x14ac:dyDescent="0.25">
      <c r="C108" s="41" t="s">
        <v>60</v>
      </c>
      <c r="D108" s="46"/>
      <c r="E108" s="46"/>
      <c r="F108" s="46">
        <f t="shared" si="12"/>
        <v>0</v>
      </c>
    </row>
    <row r="109" spans="3:6" x14ac:dyDescent="0.25">
      <c r="C109" s="41" t="s">
        <v>61</v>
      </c>
      <c r="D109" s="46"/>
      <c r="E109" s="46"/>
      <c r="F109" s="46">
        <f t="shared" si="12"/>
        <v>0</v>
      </c>
    </row>
    <row r="110" spans="3:6" x14ac:dyDescent="0.25">
      <c r="C110" s="41" t="s">
        <v>62</v>
      </c>
      <c r="D110" s="46"/>
      <c r="E110" s="46"/>
      <c r="F110" s="46">
        <f t="shared" si="12"/>
        <v>0</v>
      </c>
    </row>
    <row r="111" spans="3:6" x14ac:dyDescent="0.25">
      <c r="C111" s="41" t="s">
        <v>63</v>
      </c>
      <c r="D111" s="46"/>
      <c r="E111" s="46"/>
      <c r="F111" s="46">
        <f t="shared" si="12"/>
        <v>0</v>
      </c>
    </row>
    <row r="112" spans="3:6" x14ac:dyDescent="0.25">
      <c r="C112" s="41" t="s">
        <v>64</v>
      </c>
      <c r="D112" s="46"/>
      <c r="E112" s="46"/>
      <c r="F112" s="46">
        <f t="shared" si="12"/>
        <v>0</v>
      </c>
    </row>
    <row r="113" spans="3:8" x14ac:dyDescent="0.25">
      <c r="C113" s="41" t="s">
        <v>65</v>
      </c>
      <c r="D113" s="46"/>
      <c r="E113" s="46"/>
      <c r="F113" s="46">
        <f t="shared" si="12"/>
        <v>0</v>
      </c>
    </row>
    <row r="114" spans="3:8" x14ac:dyDescent="0.25">
      <c r="C114" s="41" t="s">
        <v>66</v>
      </c>
      <c r="D114" s="46"/>
      <c r="E114" s="46"/>
      <c r="F114" s="46">
        <f t="shared" si="12"/>
        <v>0</v>
      </c>
    </row>
    <row r="115" spans="3:8" ht="13.8" thickBot="1" x14ac:dyDescent="0.3">
      <c r="D115" s="13">
        <f>SUM(D89:D114)</f>
        <v>0</v>
      </c>
      <c r="E115" s="13">
        <f>SUM(E89:E114)</f>
        <v>0</v>
      </c>
      <c r="F115" s="13">
        <f>SUM(F89:F114)</f>
        <v>0</v>
      </c>
      <c r="G115" s="1">
        <f>'Lease receivable'!F23</f>
        <v>110428</v>
      </c>
      <c r="H115" s="10">
        <f>D115-G115</f>
        <v>-110428</v>
      </c>
    </row>
    <row r="117" spans="3:8" x14ac:dyDescent="0.25">
      <c r="C117" s="100" t="s">
        <v>23</v>
      </c>
      <c r="D117" s="100"/>
      <c r="E117" s="100"/>
      <c r="F117" s="100"/>
    </row>
    <row r="118" spans="3:8" x14ac:dyDescent="0.25">
      <c r="D118" s="40" t="s">
        <v>28</v>
      </c>
      <c r="E118" s="40" t="s">
        <v>29</v>
      </c>
      <c r="F118" s="40" t="s">
        <v>30</v>
      </c>
    </row>
    <row r="119" spans="3:8" x14ac:dyDescent="0.25">
      <c r="C119" s="2" t="s">
        <v>31</v>
      </c>
    </row>
    <row r="120" spans="3:8" x14ac:dyDescent="0.25">
      <c r="C120" s="41">
        <v>2026</v>
      </c>
      <c r="D120" s="28"/>
      <c r="E120" s="28"/>
      <c r="F120" s="28">
        <f>+D120+E120</f>
        <v>0</v>
      </c>
    </row>
    <row r="121" spans="3:8" x14ac:dyDescent="0.25">
      <c r="C121" s="41">
        <v>2027</v>
      </c>
      <c r="D121" s="46"/>
      <c r="E121" s="46"/>
      <c r="F121" s="46">
        <f t="shared" ref="F121:F145" si="13">+D121+E121</f>
        <v>0</v>
      </c>
    </row>
    <row r="122" spans="3:8" x14ac:dyDescent="0.25">
      <c r="C122" s="41">
        <v>2028</v>
      </c>
      <c r="D122" s="46"/>
      <c r="E122" s="46"/>
      <c r="F122" s="46">
        <f t="shared" si="13"/>
        <v>0</v>
      </c>
    </row>
    <row r="123" spans="3:8" x14ac:dyDescent="0.25">
      <c r="C123" s="41">
        <v>2029</v>
      </c>
      <c r="D123" s="46"/>
      <c r="E123" s="46"/>
      <c r="F123" s="46">
        <f t="shared" si="13"/>
        <v>0</v>
      </c>
    </row>
    <row r="124" spans="3:8" x14ac:dyDescent="0.25">
      <c r="C124" s="41">
        <v>2030</v>
      </c>
      <c r="D124" s="46"/>
      <c r="E124" s="46"/>
      <c r="F124" s="46">
        <f t="shared" si="13"/>
        <v>0</v>
      </c>
    </row>
    <row r="125" spans="3:8" x14ac:dyDescent="0.25">
      <c r="C125" s="41" t="s">
        <v>46</v>
      </c>
      <c r="D125" s="46"/>
      <c r="E125" s="46"/>
      <c r="F125" s="46">
        <f t="shared" si="13"/>
        <v>0</v>
      </c>
    </row>
    <row r="126" spans="3:8" x14ac:dyDescent="0.25">
      <c r="C126" s="41" t="s">
        <v>47</v>
      </c>
      <c r="D126" s="46"/>
      <c r="E126" s="46"/>
      <c r="F126" s="46">
        <f t="shared" si="13"/>
        <v>0</v>
      </c>
    </row>
    <row r="127" spans="3:8" x14ac:dyDescent="0.25">
      <c r="C127" s="2" t="s">
        <v>48</v>
      </c>
      <c r="D127" s="46"/>
      <c r="E127" s="46"/>
      <c r="F127" s="46">
        <f t="shared" si="13"/>
        <v>0</v>
      </c>
    </row>
    <row r="128" spans="3:8" x14ac:dyDescent="0.25">
      <c r="C128" s="41" t="s">
        <v>49</v>
      </c>
      <c r="D128" s="46"/>
      <c r="E128" s="46"/>
      <c r="F128" s="46">
        <f t="shared" si="13"/>
        <v>0</v>
      </c>
    </row>
    <row r="129" spans="3:6" x14ac:dyDescent="0.25">
      <c r="C129" s="41" t="s">
        <v>50</v>
      </c>
      <c r="D129" s="46"/>
      <c r="E129" s="46"/>
      <c r="F129" s="46">
        <f t="shared" si="13"/>
        <v>0</v>
      </c>
    </row>
    <row r="130" spans="3:6" x14ac:dyDescent="0.25">
      <c r="C130" s="41" t="s">
        <v>51</v>
      </c>
      <c r="D130" s="46"/>
      <c r="E130" s="46"/>
      <c r="F130" s="46">
        <f t="shared" si="13"/>
        <v>0</v>
      </c>
    </row>
    <row r="131" spans="3:6" x14ac:dyDescent="0.25">
      <c r="C131" s="41" t="s">
        <v>52</v>
      </c>
      <c r="D131" s="46"/>
      <c r="E131" s="46"/>
      <c r="F131" s="46">
        <f t="shared" si="13"/>
        <v>0</v>
      </c>
    </row>
    <row r="132" spans="3:6" x14ac:dyDescent="0.25">
      <c r="C132" s="41" t="s">
        <v>53</v>
      </c>
      <c r="D132" s="46"/>
      <c r="E132" s="46"/>
      <c r="F132" s="46">
        <f t="shared" si="13"/>
        <v>0</v>
      </c>
    </row>
    <row r="133" spans="3:6" x14ac:dyDescent="0.25">
      <c r="C133" s="41" t="s">
        <v>54</v>
      </c>
      <c r="D133" s="46"/>
      <c r="E133" s="46"/>
      <c r="F133" s="46">
        <f t="shared" si="13"/>
        <v>0</v>
      </c>
    </row>
    <row r="134" spans="3:6" x14ac:dyDescent="0.25">
      <c r="C134" s="41" t="s">
        <v>55</v>
      </c>
      <c r="D134" s="46"/>
      <c r="E134" s="46"/>
      <c r="F134" s="46">
        <f t="shared" si="13"/>
        <v>0</v>
      </c>
    </row>
    <row r="135" spans="3:6" x14ac:dyDescent="0.25">
      <c r="C135" s="41" t="s">
        <v>56</v>
      </c>
      <c r="D135" s="46"/>
      <c r="E135" s="46"/>
      <c r="F135" s="46">
        <f t="shared" si="13"/>
        <v>0</v>
      </c>
    </row>
    <row r="136" spans="3:6" x14ac:dyDescent="0.25">
      <c r="C136" s="41" t="s">
        <v>57</v>
      </c>
      <c r="D136" s="46"/>
      <c r="E136" s="46"/>
      <c r="F136" s="46">
        <f t="shared" si="13"/>
        <v>0</v>
      </c>
    </row>
    <row r="137" spans="3:6" x14ac:dyDescent="0.25">
      <c r="C137" s="41" t="s">
        <v>58</v>
      </c>
      <c r="D137" s="46"/>
      <c r="E137" s="46"/>
      <c r="F137" s="46">
        <f t="shared" si="13"/>
        <v>0</v>
      </c>
    </row>
    <row r="138" spans="3:6" x14ac:dyDescent="0.25">
      <c r="C138" s="41" t="s">
        <v>59</v>
      </c>
      <c r="D138" s="46"/>
      <c r="E138" s="46"/>
      <c r="F138" s="46">
        <f t="shared" si="13"/>
        <v>0</v>
      </c>
    </row>
    <row r="139" spans="3:6" x14ac:dyDescent="0.25">
      <c r="C139" s="41" t="s">
        <v>60</v>
      </c>
      <c r="D139" s="46"/>
      <c r="E139" s="46"/>
      <c r="F139" s="46">
        <f t="shared" si="13"/>
        <v>0</v>
      </c>
    </row>
    <row r="140" spans="3:6" x14ac:dyDescent="0.25">
      <c r="C140" s="41" t="s">
        <v>61</v>
      </c>
      <c r="D140" s="46"/>
      <c r="E140" s="46"/>
      <c r="F140" s="46">
        <f t="shared" si="13"/>
        <v>0</v>
      </c>
    </row>
    <row r="141" spans="3:6" x14ac:dyDescent="0.25">
      <c r="C141" s="41" t="s">
        <v>62</v>
      </c>
      <c r="D141" s="46"/>
      <c r="E141" s="46"/>
      <c r="F141" s="46">
        <f t="shared" si="13"/>
        <v>0</v>
      </c>
    </row>
    <row r="142" spans="3:6" x14ac:dyDescent="0.25">
      <c r="C142" s="41" t="s">
        <v>63</v>
      </c>
      <c r="D142" s="46"/>
      <c r="E142" s="46"/>
      <c r="F142" s="46">
        <f t="shared" si="13"/>
        <v>0</v>
      </c>
    </row>
    <row r="143" spans="3:6" x14ac:dyDescent="0.25">
      <c r="C143" s="41" t="s">
        <v>64</v>
      </c>
      <c r="D143" s="46"/>
      <c r="E143" s="46"/>
      <c r="F143" s="46">
        <f t="shared" si="13"/>
        <v>0</v>
      </c>
    </row>
    <row r="144" spans="3:6" x14ac:dyDescent="0.25">
      <c r="C144" s="41" t="s">
        <v>65</v>
      </c>
      <c r="D144" s="46"/>
      <c r="E144" s="46"/>
      <c r="F144" s="46">
        <f t="shared" si="13"/>
        <v>0</v>
      </c>
    </row>
    <row r="145" spans="3:8" x14ac:dyDescent="0.25">
      <c r="C145" s="41" t="s">
        <v>66</v>
      </c>
      <c r="D145" s="46"/>
      <c r="E145" s="46"/>
      <c r="F145" s="46">
        <f t="shared" si="13"/>
        <v>0</v>
      </c>
    </row>
    <row r="146" spans="3:8" ht="13.8" thickBot="1" x14ac:dyDescent="0.3">
      <c r="D146" s="13">
        <f>SUM(D120:D145)</f>
        <v>0</v>
      </c>
      <c r="E146" s="13">
        <f t="shared" ref="E146:F146" si="14">SUM(E120:E145)</f>
        <v>0</v>
      </c>
      <c r="F146" s="13">
        <f t="shared" si="14"/>
        <v>0</v>
      </c>
      <c r="G146" s="10">
        <f>'Lease receivable'!F30</f>
        <v>1652</v>
      </c>
      <c r="H146" s="10">
        <f>D146-G146</f>
        <v>-1652</v>
      </c>
    </row>
    <row r="148" spans="3:8" x14ac:dyDescent="0.25">
      <c r="C148" s="100" t="s">
        <v>24</v>
      </c>
      <c r="D148" s="100"/>
      <c r="E148" s="100"/>
      <c r="F148" s="100"/>
    </row>
    <row r="149" spans="3:8" x14ac:dyDescent="0.25">
      <c r="D149" s="40" t="s">
        <v>28</v>
      </c>
      <c r="E149" s="40" t="s">
        <v>29</v>
      </c>
      <c r="F149" s="40" t="s">
        <v>30</v>
      </c>
    </row>
    <row r="150" spans="3:8" x14ac:dyDescent="0.25">
      <c r="C150" s="2" t="s">
        <v>31</v>
      </c>
    </row>
    <row r="151" spans="3:8" x14ac:dyDescent="0.25">
      <c r="C151" s="41">
        <v>2026</v>
      </c>
      <c r="D151" s="28"/>
      <c r="E151" s="28"/>
      <c r="F151" s="28">
        <f>+D151+E151</f>
        <v>0</v>
      </c>
    </row>
    <row r="152" spans="3:8" x14ac:dyDescent="0.25">
      <c r="C152" s="41">
        <v>2027</v>
      </c>
      <c r="D152" s="46"/>
      <c r="E152" s="46"/>
      <c r="F152" s="46">
        <f t="shared" ref="F152:F176" si="15">+D152+E152</f>
        <v>0</v>
      </c>
    </row>
    <row r="153" spans="3:8" x14ac:dyDescent="0.25">
      <c r="C153" s="41">
        <v>2028</v>
      </c>
      <c r="D153" s="46"/>
      <c r="E153" s="46"/>
      <c r="F153" s="46">
        <f t="shared" si="15"/>
        <v>0</v>
      </c>
    </row>
    <row r="154" spans="3:8" x14ac:dyDescent="0.25">
      <c r="C154" s="41">
        <v>2029</v>
      </c>
      <c r="D154" s="46"/>
      <c r="E154" s="46"/>
      <c r="F154" s="46">
        <f t="shared" si="15"/>
        <v>0</v>
      </c>
    </row>
    <row r="155" spans="3:8" x14ac:dyDescent="0.25">
      <c r="C155" s="41">
        <v>2030</v>
      </c>
      <c r="D155" s="46"/>
      <c r="E155" s="46"/>
      <c r="F155" s="46">
        <f t="shared" si="15"/>
        <v>0</v>
      </c>
    </row>
    <row r="156" spans="3:8" x14ac:dyDescent="0.25">
      <c r="C156" s="41" t="s">
        <v>46</v>
      </c>
      <c r="D156" s="46"/>
      <c r="E156" s="46"/>
      <c r="F156" s="46">
        <f t="shared" si="15"/>
        <v>0</v>
      </c>
    </row>
    <row r="157" spans="3:8" x14ac:dyDescent="0.25">
      <c r="C157" s="41" t="s">
        <v>47</v>
      </c>
      <c r="D157" s="46"/>
      <c r="E157" s="46"/>
      <c r="F157" s="46">
        <f t="shared" si="15"/>
        <v>0</v>
      </c>
    </row>
    <row r="158" spans="3:8" x14ac:dyDescent="0.25">
      <c r="C158" s="2" t="s">
        <v>48</v>
      </c>
      <c r="D158" s="46"/>
      <c r="E158" s="46"/>
      <c r="F158" s="46">
        <f t="shared" si="15"/>
        <v>0</v>
      </c>
    </row>
    <row r="159" spans="3:8" x14ac:dyDescent="0.25">
      <c r="C159" s="41" t="s">
        <v>49</v>
      </c>
      <c r="D159" s="46"/>
      <c r="E159" s="46"/>
      <c r="F159" s="46">
        <f t="shared" si="15"/>
        <v>0</v>
      </c>
    </row>
    <row r="160" spans="3:8" x14ac:dyDescent="0.25">
      <c r="C160" s="41" t="s">
        <v>50</v>
      </c>
      <c r="D160" s="46"/>
      <c r="E160" s="46"/>
      <c r="F160" s="46">
        <f t="shared" si="15"/>
        <v>0</v>
      </c>
    </row>
    <row r="161" spans="3:6" x14ac:dyDescent="0.25">
      <c r="C161" s="41" t="s">
        <v>51</v>
      </c>
      <c r="D161" s="46"/>
      <c r="E161" s="46"/>
      <c r="F161" s="46">
        <f t="shared" si="15"/>
        <v>0</v>
      </c>
    </row>
    <row r="162" spans="3:6" x14ac:dyDescent="0.25">
      <c r="C162" s="41" t="s">
        <v>52</v>
      </c>
      <c r="D162" s="46"/>
      <c r="E162" s="46"/>
      <c r="F162" s="46">
        <f t="shared" si="15"/>
        <v>0</v>
      </c>
    </row>
    <row r="163" spans="3:6" x14ac:dyDescent="0.25">
      <c r="C163" s="41" t="s">
        <v>53</v>
      </c>
      <c r="D163" s="46"/>
      <c r="E163" s="46"/>
      <c r="F163" s="46">
        <f t="shared" si="15"/>
        <v>0</v>
      </c>
    </row>
    <row r="164" spans="3:6" x14ac:dyDescent="0.25">
      <c r="C164" s="41" t="s">
        <v>54</v>
      </c>
      <c r="D164" s="46"/>
      <c r="E164" s="46"/>
      <c r="F164" s="46">
        <f t="shared" si="15"/>
        <v>0</v>
      </c>
    </row>
    <row r="165" spans="3:6" x14ac:dyDescent="0.25">
      <c r="C165" s="41" t="s">
        <v>55</v>
      </c>
      <c r="D165" s="46"/>
      <c r="E165" s="46"/>
      <c r="F165" s="46">
        <f t="shared" si="15"/>
        <v>0</v>
      </c>
    </row>
    <row r="166" spans="3:6" x14ac:dyDescent="0.25">
      <c r="C166" s="41" t="s">
        <v>56</v>
      </c>
      <c r="D166" s="46"/>
      <c r="E166" s="46"/>
      <c r="F166" s="46">
        <f t="shared" si="15"/>
        <v>0</v>
      </c>
    </row>
    <row r="167" spans="3:6" x14ac:dyDescent="0.25">
      <c r="C167" s="41" t="s">
        <v>57</v>
      </c>
      <c r="D167" s="46"/>
      <c r="E167" s="46"/>
      <c r="F167" s="46">
        <f t="shared" si="15"/>
        <v>0</v>
      </c>
    </row>
    <row r="168" spans="3:6" x14ac:dyDescent="0.25">
      <c r="C168" s="41" t="s">
        <v>58</v>
      </c>
      <c r="D168" s="46"/>
      <c r="E168" s="46"/>
      <c r="F168" s="46">
        <f t="shared" si="15"/>
        <v>0</v>
      </c>
    </row>
    <row r="169" spans="3:6" x14ac:dyDescent="0.25">
      <c r="C169" s="41" t="s">
        <v>59</v>
      </c>
      <c r="D169" s="46"/>
      <c r="E169" s="46"/>
      <c r="F169" s="46">
        <f t="shared" si="15"/>
        <v>0</v>
      </c>
    </row>
    <row r="170" spans="3:6" x14ac:dyDescent="0.25">
      <c r="C170" s="41" t="s">
        <v>60</v>
      </c>
      <c r="D170" s="46"/>
      <c r="E170" s="46"/>
      <c r="F170" s="46">
        <f t="shared" si="15"/>
        <v>0</v>
      </c>
    </row>
    <row r="171" spans="3:6" x14ac:dyDescent="0.25">
      <c r="C171" s="41" t="s">
        <v>61</v>
      </c>
      <c r="D171" s="46"/>
      <c r="E171" s="46"/>
      <c r="F171" s="46">
        <f t="shared" si="15"/>
        <v>0</v>
      </c>
    </row>
    <row r="172" spans="3:6" x14ac:dyDescent="0.25">
      <c r="C172" s="41" t="s">
        <v>62</v>
      </c>
      <c r="D172" s="46"/>
      <c r="E172" s="46"/>
      <c r="F172" s="46">
        <f t="shared" si="15"/>
        <v>0</v>
      </c>
    </row>
    <row r="173" spans="3:6" x14ac:dyDescent="0.25">
      <c r="C173" s="41" t="s">
        <v>63</v>
      </c>
      <c r="D173" s="46"/>
      <c r="E173" s="46"/>
      <c r="F173" s="46">
        <f t="shared" si="15"/>
        <v>0</v>
      </c>
    </row>
    <row r="174" spans="3:6" x14ac:dyDescent="0.25">
      <c r="C174" s="41" t="s">
        <v>64</v>
      </c>
      <c r="D174" s="46"/>
      <c r="E174" s="46"/>
      <c r="F174" s="46">
        <f t="shared" si="15"/>
        <v>0</v>
      </c>
    </row>
    <row r="175" spans="3:6" x14ac:dyDescent="0.25">
      <c r="C175" s="41" t="s">
        <v>65</v>
      </c>
      <c r="D175" s="46"/>
      <c r="E175" s="46"/>
      <c r="F175" s="46">
        <f t="shared" si="15"/>
        <v>0</v>
      </c>
    </row>
    <row r="176" spans="3:6" x14ac:dyDescent="0.25">
      <c r="C176" s="41" t="s">
        <v>66</v>
      </c>
      <c r="D176" s="46"/>
      <c r="E176" s="46"/>
      <c r="F176" s="46">
        <f t="shared" si="15"/>
        <v>0</v>
      </c>
    </row>
    <row r="177" spans="3:8" ht="13.8" thickBot="1" x14ac:dyDescent="0.3">
      <c r="D177" s="13">
        <f>SUM(D151:D176)</f>
        <v>0</v>
      </c>
      <c r="E177" s="13">
        <f t="shared" ref="E177:F177" si="16">SUM(E151:E176)</f>
        <v>0</v>
      </c>
      <c r="F177" s="13">
        <f t="shared" si="16"/>
        <v>0</v>
      </c>
      <c r="G177" s="1">
        <f>'Lease receivable'!F38</f>
        <v>767942</v>
      </c>
      <c r="H177" s="10">
        <f>D177-G177</f>
        <v>-767942</v>
      </c>
    </row>
    <row r="179" spans="3:8" x14ac:dyDescent="0.25">
      <c r="C179" s="100" t="s">
        <v>25</v>
      </c>
      <c r="D179" s="100"/>
      <c r="E179" s="100"/>
      <c r="F179" s="100"/>
    </row>
    <row r="180" spans="3:8" x14ac:dyDescent="0.25">
      <c r="D180" s="40" t="s">
        <v>28</v>
      </c>
      <c r="E180" s="40" t="s">
        <v>29</v>
      </c>
      <c r="F180" s="40" t="s">
        <v>30</v>
      </c>
    </row>
    <row r="181" spans="3:8" x14ac:dyDescent="0.25">
      <c r="C181" s="2" t="s">
        <v>31</v>
      </c>
    </row>
    <row r="182" spans="3:8" x14ac:dyDescent="0.25">
      <c r="C182" s="41">
        <v>2026</v>
      </c>
      <c r="D182" s="28"/>
      <c r="E182" s="28"/>
      <c r="F182" s="28">
        <f>+D182+E182</f>
        <v>0</v>
      </c>
    </row>
    <row r="183" spans="3:8" x14ac:dyDescent="0.25">
      <c r="C183" s="41">
        <v>2027</v>
      </c>
      <c r="D183" s="46"/>
      <c r="E183" s="46"/>
      <c r="F183" s="46">
        <f t="shared" ref="F183:F207" si="17">+D183+E183</f>
        <v>0</v>
      </c>
    </row>
    <row r="184" spans="3:8" x14ac:dyDescent="0.25">
      <c r="C184" s="41">
        <v>2028</v>
      </c>
      <c r="D184" s="46"/>
      <c r="E184" s="46"/>
      <c r="F184" s="46">
        <f t="shared" si="17"/>
        <v>0</v>
      </c>
    </row>
    <row r="185" spans="3:8" x14ac:dyDescent="0.25">
      <c r="C185" s="41">
        <v>2029</v>
      </c>
      <c r="D185" s="46"/>
      <c r="E185" s="46"/>
      <c r="F185" s="46">
        <f t="shared" si="17"/>
        <v>0</v>
      </c>
    </row>
    <row r="186" spans="3:8" x14ac:dyDescent="0.25">
      <c r="C186" s="41">
        <v>2030</v>
      </c>
      <c r="D186" s="46"/>
      <c r="E186" s="46"/>
      <c r="F186" s="46">
        <f t="shared" si="17"/>
        <v>0</v>
      </c>
    </row>
    <row r="187" spans="3:8" x14ac:dyDescent="0.25">
      <c r="C187" s="41" t="s">
        <v>46</v>
      </c>
      <c r="D187" s="46"/>
      <c r="E187" s="46"/>
      <c r="F187" s="46">
        <f t="shared" si="17"/>
        <v>0</v>
      </c>
    </row>
    <row r="188" spans="3:8" x14ac:dyDescent="0.25">
      <c r="C188" s="41" t="s">
        <v>47</v>
      </c>
      <c r="D188" s="46"/>
      <c r="E188" s="46"/>
      <c r="F188" s="46">
        <f t="shared" si="17"/>
        <v>0</v>
      </c>
    </row>
    <row r="189" spans="3:8" x14ac:dyDescent="0.25">
      <c r="C189" s="2" t="s">
        <v>48</v>
      </c>
      <c r="D189" s="46"/>
      <c r="E189" s="46"/>
      <c r="F189" s="46">
        <f t="shared" si="17"/>
        <v>0</v>
      </c>
    </row>
    <row r="190" spans="3:8" x14ac:dyDescent="0.25">
      <c r="C190" s="41" t="s">
        <v>49</v>
      </c>
      <c r="D190" s="46"/>
      <c r="E190" s="46"/>
      <c r="F190" s="46">
        <f t="shared" si="17"/>
        <v>0</v>
      </c>
    </row>
    <row r="191" spans="3:8" x14ac:dyDescent="0.25">
      <c r="C191" s="41" t="s">
        <v>50</v>
      </c>
      <c r="D191" s="46"/>
      <c r="E191" s="46"/>
      <c r="F191" s="46">
        <f t="shared" si="17"/>
        <v>0</v>
      </c>
    </row>
    <row r="192" spans="3:8" x14ac:dyDescent="0.25">
      <c r="C192" s="41" t="s">
        <v>51</v>
      </c>
      <c r="D192" s="46"/>
      <c r="E192" s="46"/>
      <c r="F192" s="46">
        <f t="shared" si="17"/>
        <v>0</v>
      </c>
    </row>
    <row r="193" spans="3:8" x14ac:dyDescent="0.25">
      <c r="C193" s="41" t="s">
        <v>52</v>
      </c>
      <c r="D193" s="46"/>
      <c r="E193" s="46"/>
      <c r="F193" s="46">
        <f t="shared" si="17"/>
        <v>0</v>
      </c>
    </row>
    <row r="194" spans="3:8" x14ac:dyDescent="0.25">
      <c r="C194" s="41" t="s">
        <v>53</v>
      </c>
      <c r="D194" s="46"/>
      <c r="E194" s="46"/>
      <c r="F194" s="46">
        <f t="shared" si="17"/>
        <v>0</v>
      </c>
    </row>
    <row r="195" spans="3:8" x14ac:dyDescent="0.25">
      <c r="C195" s="41" t="s">
        <v>54</v>
      </c>
      <c r="D195" s="46"/>
      <c r="E195" s="46"/>
      <c r="F195" s="46">
        <f t="shared" si="17"/>
        <v>0</v>
      </c>
    </row>
    <row r="196" spans="3:8" x14ac:dyDescent="0.25">
      <c r="C196" s="41" t="s">
        <v>55</v>
      </c>
      <c r="D196" s="46"/>
      <c r="E196" s="46"/>
      <c r="F196" s="46">
        <f t="shared" si="17"/>
        <v>0</v>
      </c>
    </row>
    <row r="197" spans="3:8" x14ac:dyDescent="0.25">
      <c r="C197" s="41" t="s">
        <v>56</v>
      </c>
      <c r="D197" s="46"/>
      <c r="E197" s="46"/>
      <c r="F197" s="46">
        <f t="shared" si="17"/>
        <v>0</v>
      </c>
    </row>
    <row r="198" spans="3:8" x14ac:dyDescent="0.25">
      <c r="C198" s="41" t="s">
        <v>57</v>
      </c>
      <c r="D198" s="46"/>
      <c r="E198" s="46"/>
      <c r="F198" s="46">
        <f t="shared" si="17"/>
        <v>0</v>
      </c>
    </row>
    <row r="199" spans="3:8" x14ac:dyDescent="0.25">
      <c r="C199" s="41" t="s">
        <v>58</v>
      </c>
      <c r="D199" s="46"/>
      <c r="E199" s="46"/>
      <c r="F199" s="46">
        <f t="shared" si="17"/>
        <v>0</v>
      </c>
    </row>
    <row r="200" spans="3:8" x14ac:dyDescent="0.25">
      <c r="C200" s="41" t="s">
        <v>59</v>
      </c>
      <c r="D200" s="46"/>
      <c r="E200" s="46"/>
      <c r="F200" s="46">
        <f t="shared" si="17"/>
        <v>0</v>
      </c>
    </row>
    <row r="201" spans="3:8" x14ac:dyDescent="0.25">
      <c r="C201" s="41" t="s">
        <v>60</v>
      </c>
      <c r="D201" s="46"/>
      <c r="E201" s="46"/>
      <c r="F201" s="46">
        <f t="shared" si="17"/>
        <v>0</v>
      </c>
    </row>
    <row r="202" spans="3:8" x14ac:dyDescent="0.25">
      <c r="C202" s="41" t="s">
        <v>61</v>
      </c>
      <c r="D202" s="46"/>
      <c r="E202" s="46"/>
      <c r="F202" s="46">
        <f t="shared" si="17"/>
        <v>0</v>
      </c>
    </row>
    <row r="203" spans="3:8" x14ac:dyDescent="0.25">
      <c r="C203" s="41" t="s">
        <v>62</v>
      </c>
      <c r="D203" s="46"/>
      <c r="E203" s="46"/>
      <c r="F203" s="46">
        <f t="shared" si="17"/>
        <v>0</v>
      </c>
    </row>
    <row r="204" spans="3:8" x14ac:dyDescent="0.25">
      <c r="C204" s="41" t="s">
        <v>63</v>
      </c>
      <c r="D204" s="46"/>
      <c r="E204" s="46"/>
      <c r="F204" s="46">
        <f t="shared" si="17"/>
        <v>0</v>
      </c>
    </row>
    <row r="205" spans="3:8" x14ac:dyDescent="0.25">
      <c r="C205" s="41" t="s">
        <v>64</v>
      </c>
      <c r="D205" s="46"/>
      <c r="E205" s="46"/>
      <c r="F205" s="46">
        <f t="shared" si="17"/>
        <v>0</v>
      </c>
    </row>
    <row r="206" spans="3:8" x14ac:dyDescent="0.25">
      <c r="C206" s="41" t="s">
        <v>65</v>
      </c>
      <c r="D206" s="46"/>
      <c r="E206" s="46"/>
      <c r="F206" s="46">
        <f t="shared" si="17"/>
        <v>0</v>
      </c>
    </row>
    <row r="207" spans="3:8" x14ac:dyDescent="0.25">
      <c r="C207" s="41" t="s">
        <v>66</v>
      </c>
      <c r="D207" s="46"/>
      <c r="E207" s="46"/>
      <c r="F207" s="46">
        <f t="shared" si="17"/>
        <v>0</v>
      </c>
    </row>
    <row r="208" spans="3:8" ht="13.8" thickBot="1" x14ac:dyDescent="0.3">
      <c r="D208" s="13">
        <f>SUM(D182:D207)</f>
        <v>0</v>
      </c>
      <c r="E208" s="13">
        <f t="shared" ref="E208:F208" si="18">SUM(E182:E207)</f>
        <v>0</v>
      </c>
      <c r="F208" s="13">
        <f t="shared" si="18"/>
        <v>0</v>
      </c>
      <c r="G208" s="10">
        <f>'Lease receivable'!F46</f>
        <v>163044</v>
      </c>
      <c r="H208" s="10">
        <f>D208-G208</f>
        <v>-163044</v>
      </c>
    </row>
    <row r="210" spans="3:6" x14ac:dyDescent="0.25">
      <c r="C210" s="100" t="s">
        <v>40</v>
      </c>
      <c r="D210" s="100"/>
      <c r="E210" s="100"/>
      <c r="F210" s="100"/>
    </row>
    <row r="211" spans="3:6" x14ac:dyDescent="0.25">
      <c r="D211" s="40" t="s">
        <v>28</v>
      </c>
      <c r="E211" s="40" t="s">
        <v>29</v>
      </c>
      <c r="F211" s="40" t="s">
        <v>30</v>
      </c>
    </row>
    <row r="212" spans="3:6" x14ac:dyDescent="0.25">
      <c r="C212" s="2" t="s">
        <v>31</v>
      </c>
    </row>
    <row r="213" spans="3:6" x14ac:dyDescent="0.25">
      <c r="C213" s="41">
        <v>2026</v>
      </c>
      <c r="D213" s="28"/>
      <c r="E213" s="28"/>
      <c r="F213" s="28">
        <f>+D213+E213</f>
        <v>0</v>
      </c>
    </row>
    <row r="214" spans="3:6" x14ac:dyDescent="0.25">
      <c r="C214" s="41">
        <v>2027</v>
      </c>
      <c r="D214" s="46"/>
      <c r="E214" s="46"/>
      <c r="F214" s="46">
        <f t="shared" ref="F214:F238" si="19">+D214+E214</f>
        <v>0</v>
      </c>
    </row>
    <row r="215" spans="3:6" x14ac:dyDescent="0.25">
      <c r="C215" s="41">
        <v>2028</v>
      </c>
      <c r="D215" s="46"/>
      <c r="E215" s="46"/>
      <c r="F215" s="46">
        <f t="shared" si="19"/>
        <v>0</v>
      </c>
    </row>
    <row r="216" spans="3:6" x14ac:dyDescent="0.25">
      <c r="C216" s="41">
        <v>2029</v>
      </c>
      <c r="D216" s="46"/>
      <c r="E216" s="46"/>
      <c r="F216" s="46">
        <f t="shared" si="19"/>
        <v>0</v>
      </c>
    </row>
    <row r="217" spans="3:6" x14ac:dyDescent="0.25">
      <c r="C217" s="41">
        <v>2030</v>
      </c>
      <c r="D217" s="46"/>
      <c r="E217" s="46"/>
      <c r="F217" s="46">
        <f t="shared" si="19"/>
        <v>0</v>
      </c>
    </row>
    <row r="218" spans="3:6" x14ac:dyDescent="0.25">
      <c r="C218" s="41" t="s">
        <v>46</v>
      </c>
      <c r="D218" s="46"/>
      <c r="E218" s="46"/>
      <c r="F218" s="46">
        <f t="shared" si="19"/>
        <v>0</v>
      </c>
    </row>
    <row r="219" spans="3:6" x14ac:dyDescent="0.25">
      <c r="C219" s="41" t="s">
        <v>47</v>
      </c>
      <c r="D219" s="46"/>
      <c r="E219" s="46"/>
      <c r="F219" s="46">
        <f t="shared" si="19"/>
        <v>0</v>
      </c>
    </row>
    <row r="220" spans="3:6" x14ac:dyDescent="0.25">
      <c r="C220" s="2" t="s">
        <v>48</v>
      </c>
      <c r="D220" s="46"/>
      <c r="E220" s="46"/>
      <c r="F220" s="46">
        <f t="shared" si="19"/>
        <v>0</v>
      </c>
    </row>
    <row r="221" spans="3:6" x14ac:dyDescent="0.25">
      <c r="C221" s="41" t="s">
        <v>49</v>
      </c>
      <c r="D221" s="46"/>
      <c r="E221" s="46"/>
      <c r="F221" s="46">
        <f t="shared" si="19"/>
        <v>0</v>
      </c>
    </row>
    <row r="222" spans="3:6" x14ac:dyDescent="0.25">
      <c r="C222" s="41" t="s">
        <v>50</v>
      </c>
      <c r="D222" s="46"/>
      <c r="E222" s="46"/>
      <c r="F222" s="46">
        <f t="shared" si="19"/>
        <v>0</v>
      </c>
    </row>
    <row r="223" spans="3:6" x14ac:dyDescent="0.25">
      <c r="C223" s="41" t="s">
        <v>51</v>
      </c>
      <c r="D223" s="46"/>
      <c r="E223" s="46"/>
      <c r="F223" s="46">
        <f t="shared" si="19"/>
        <v>0</v>
      </c>
    </row>
    <row r="224" spans="3:6" x14ac:dyDescent="0.25">
      <c r="C224" s="41" t="s">
        <v>52</v>
      </c>
      <c r="D224" s="46"/>
      <c r="E224" s="46"/>
      <c r="F224" s="46">
        <f t="shared" si="19"/>
        <v>0</v>
      </c>
    </row>
    <row r="225" spans="3:8" x14ac:dyDescent="0.25">
      <c r="C225" s="41" t="s">
        <v>53</v>
      </c>
      <c r="D225" s="46"/>
      <c r="E225" s="46"/>
      <c r="F225" s="46">
        <f t="shared" si="19"/>
        <v>0</v>
      </c>
    </row>
    <row r="226" spans="3:8" x14ac:dyDescent="0.25">
      <c r="C226" s="41" t="s">
        <v>54</v>
      </c>
      <c r="D226" s="46"/>
      <c r="E226" s="46"/>
      <c r="F226" s="46">
        <f t="shared" si="19"/>
        <v>0</v>
      </c>
    </row>
    <row r="227" spans="3:8" x14ac:dyDescent="0.25">
      <c r="C227" s="41" t="s">
        <v>55</v>
      </c>
      <c r="D227" s="46"/>
      <c r="E227" s="46"/>
      <c r="F227" s="46">
        <f t="shared" si="19"/>
        <v>0</v>
      </c>
    </row>
    <row r="228" spans="3:8" x14ac:dyDescent="0.25">
      <c r="C228" s="41" t="s">
        <v>56</v>
      </c>
      <c r="D228" s="46"/>
      <c r="E228" s="46"/>
      <c r="F228" s="46">
        <f t="shared" si="19"/>
        <v>0</v>
      </c>
    </row>
    <row r="229" spans="3:8" x14ac:dyDescent="0.25">
      <c r="C229" s="41" t="s">
        <v>57</v>
      </c>
      <c r="D229" s="46"/>
      <c r="E229" s="46"/>
      <c r="F229" s="46">
        <f t="shared" si="19"/>
        <v>0</v>
      </c>
    </row>
    <row r="230" spans="3:8" x14ac:dyDescent="0.25">
      <c r="C230" s="41" t="s">
        <v>58</v>
      </c>
      <c r="D230" s="46"/>
      <c r="E230" s="46"/>
      <c r="F230" s="46">
        <f t="shared" si="19"/>
        <v>0</v>
      </c>
    </row>
    <row r="231" spans="3:8" x14ac:dyDescent="0.25">
      <c r="C231" s="41" t="s">
        <v>59</v>
      </c>
      <c r="D231" s="46"/>
      <c r="E231" s="46"/>
      <c r="F231" s="46">
        <f t="shared" si="19"/>
        <v>0</v>
      </c>
    </row>
    <row r="232" spans="3:8" x14ac:dyDescent="0.25">
      <c r="C232" s="41" t="s">
        <v>60</v>
      </c>
      <c r="D232" s="46"/>
      <c r="E232" s="46"/>
      <c r="F232" s="46">
        <f t="shared" si="19"/>
        <v>0</v>
      </c>
    </row>
    <row r="233" spans="3:8" x14ac:dyDescent="0.25">
      <c r="C233" s="41" t="s">
        <v>61</v>
      </c>
      <c r="D233" s="46"/>
      <c r="E233" s="46"/>
      <c r="F233" s="46">
        <f t="shared" si="19"/>
        <v>0</v>
      </c>
    </row>
    <row r="234" spans="3:8" x14ac:dyDescent="0.25">
      <c r="C234" s="41" t="s">
        <v>62</v>
      </c>
      <c r="D234" s="46"/>
      <c r="E234" s="46"/>
      <c r="F234" s="46">
        <f t="shared" si="19"/>
        <v>0</v>
      </c>
    </row>
    <row r="235" spans="3:8" x14ac:dyDescent="0.25">
      <c r="C235" s="41" t="s">
        <v>63</v>
      </c>
      <c r="D235" s="46"/>
      <c r="E235" s="46"/>
      <c r="F235" s="46">
        <f t="shared" si="19"/>
        <v>0</v>
      </c>
    </row>
    <row r="236" spans="3:8" x14ac:dyDescent="0.25">
      <c r="C236" s="41" t="s">
        <v>64</v>
      </c>
      <c r="D236" s="46"/>
      <c r="E236" s="46"/>
      <c r="F236" s="46">
        <f t="shared" si="19"/>
        <v>0</v>
      </c>
    </row>
    <row r="237" spans="3:8" x14ac:dyDescent="0.25">
      <c r="C237" s="41" t="s">
        <v>65</v>
      </c>
      <c r="D237" s="46"/>
      <c r="E237" s="46"/>
      <c r="F237" s="46">
        <f t="shared" si="19"/>
        <v>0</v>
      </c>
    </row>
    <row r="238" spans="3:8" x14ac:dyDescent="0.25">
      <c r="C238" s="41" t="s">
        <v>66</v>
      </c>
      <c r="D238" s="46"/>
      <c r="E238" s="46"/>
      <c r="F238" s="46">
        <f t="shared" si="19"/>
        <v>0</v>
      </c>
    </row>
    <row r="239" spans="3:8" ht="13.8" thickBot="1" x14ac:dyDescent="0.3">
      <c r="D239" s="13">
        <f>SUM(D213:D238)</f>
        <v>0</v>
      </c>
      <c r="E239" s="13">
        <f t="shared" ref="E239:F239" si="20">SUM(E213:E238)</f>
        <v>0</v>
      </c>
      <c r="F239" s="13">
        <f t="shared" si="20"/>
        <v>0</v>
      </c>
      <c r="G239" s="2">
        <f>'Lease receivable'!F54</f>
        <v>0</v>
      </c>
      <c r="H239" s="10">
        <f>D239-G239</f>
        <v>0</v>
      </c>
    </row>
    <row r="241" spans="3:6" x14ac:dyDescent="0.25">
      <c r="C241" s="100" t="s">
        <v>26</v>
      </c>
      <c r="D241" s="100"/>
      <c r="E241" s="100"/>
      <c r="F241" s="100"/>
    </row>
    <row r="242" spans="3:6" x14ac:dyDescent="0.25">
      <c r="D242" s="40" t="s">
        <v>28</v>
      </c>
      <c r="E242" s="40" t="s">
        <v>29</v>
      </c>
      <c r="F242" s="40" t="s">
        <v>30</v>
      </c>
    </row>
    <row r="243" spans="3:6" x14ac:dyDescent="0.25">
      <c r="C243" s="2" t="s">
        <v>31</v>
      </c>
    </row>
    <row r="244" spans="3:6" x14ac:dyDescent="0.25">
      <c r="C244" s="41">
        <v>2026</v>
      </c>
      <c r="D244" s="28"/>
      <c r="E244" s="28"/>
      <c r="F244" s="28">
        <f>+D244+E244</f>
        <v>0</v>
      </c>
    </row>
    <row r="245" spans="3:6" x14ac:dyDescent="0.25">
      <c r="C245" s="41">
        <v>2027</v>
      </c>
      <c r="D245" s="46"/>
      <c r="E245" s="46"/>
      <c r="F245" s="46">
        <f t="shared" ref="F245:F269" si="21">+D245+E245</f>
        <v>0</v>
      </c>
    </row>
    <row r="246" spans="3:6" x14ac:dyDescent="0.25">
      <c r="C246" s="41">
        <v>2028</v>
      </c>
      <c r="D246" s="46"/>
      <c r="E246" s="46"/>
      <c r="F246" s="46">
        <f t="shared" si="21"/>
        <v>0</v>
      </c>
    </row>
    <row r="247" spans="3:6" x14ac:dyDescent="0.25">
      <c r="C247" s="41">
        <v>2029</v>
      </c>
      <c r="D247" s="46"/>
      <c r="E247" s="46"/>
      <c r="F247" s="46">
        <f t="shared" si="21"/>
        <v>0</v>
      </c>
    </row>
    <row r="248" spans="3:6" x14ac:dyDescent="0.25">
      <c r="C248" s="41">
        <v>2030</v>
      </c>
      <c r="D248" s="46"/>
      <c r="E248" s="46"/>
      <c r="F248" s="46">
        <f t="shared" si="21"/>
        <v>0</v>
      </c>
    </row>
    <row r="249" spans="3:6" x14ac:dyDescent="0.25">
      <c r="C249" s="41" t="s">
        <v>46</v>
      </c>
      <c r="D249" s="46"/>
      <c r="E249" s="46"/>
      <c r="F249" s="46">
        <f t="shared" si="21"/>
        <v>0</v>
      </c>
    </row>
    <row r="250" spans="3:6" x14ac:dyDescent="0.25">
      <c r="C250" s="41" t="s">
        <v>47</v>
      </c>
      <c r="D250" s="46"/>
      <c r="E250" s="46"/>
      <c r="F250" s="46">
        <f t="shared" si="21"/>
        <v>0</v>
      </c>
    </row>
    <row r="251" spans="3:6" x14ac:dyDescent="0.25">
      <c r="C251" s="2" t="s">
        <v>48</v>
      </c>
      <c r="D251" s="46"/>
      <c r="E251" s="46"/>
      <c r="F251" s="46">
        <f t="shared" si="21"/>
        <v>0</v>
      </c>
    </row>
    <row r="252" spans="3:6" x14ac:dyDescent="0.25">
      <c r="C252" s="41" t="s">
        <v>49</v>
      </c>
      <c r="D252" s="46"/>
      <c r="E252" s="46"/>
      <c r="F252" s="46">
        <f t="shared" si="21"/>
        <v>0</v>
      </c>
    </row>
    <row r="253" spans="3:6" x14ac:dyDescent="0.25">
      <c r="C253" s="41" t="s">
        <v>50</v>
      </c>
      <c r="D253" s="46"/>
      <c r="E253" s="46"/>
      <c r="F253" s="46">
        <f t="shared" si="21"/>
        <v>0</v>
      </c>
    </row>
    <row r="254" spans="3:6" x14ac:dyDescent="0.25">
      <c r="C254" s="41" t="s">
        <v>51</v>
      </c>
      <c r="D254" s="46"/>
      <c r="E254" s="46"/>
      <c r="F254" s="46">
        <f t="shared" si="21"/>
        <v>0</v>
      </c>
    </row>
    <row r="255" spans="3:6" x14ac:dyDescent="0.25">
      <c r="C255" s="41" t="s">
        <v>52</v>
      </c>
      <c r="D255" s="46"/>
      <c r="E255" s="46"/>
      <c r="F255" s="46">
        <f t="shared" si="21"/>
        <v>0</v>
      </c>
    </row>
    <row r="256" spans="3:6" x14ac:dyDescent="0.25">
      <c r="C256" s="41" t="s">
        <v>53</v>
      </c>
      <c r="D256" s="46"/>
      <c r="E256" s="46"/>
      <c r="F256" s="46">
        <f t="shared" si="21"/>
        <v>0</v>
      </c>
    </row>
    <row r="257" spans="3:8" x14ac:dyDescent="0.25">
      <c r="C257" s="41" t="s">
        <v>54</v>
      </c>
      <c r="D257" s="46"/>
      <c r="E257" s="46"/>
      <c r="F257" s="46">
        <f t="shared" si="21"/>
        <v>0</v>
      </c>
    </row>
    <row r="258" spans="3:8" x14ac:dyDescent="0.25">
      <c r="C258" s="41" t="s">
        <v>55</v>
      </c>
      <c r="D258" s="46"/>
      <c r="E258" s="46"/>
      <c r="F258" s="46">
        <f t="shared" si="21"/>
        <v>0</v>
      </c>
    </row>
    <row r="259" spans="3:8" x14ac:dyDescent="0.25">
      <c r="C259" s="41" t="s">
        <v>56</v>
      </c>
      <c r="D259" s="46"/>
      <c r="E259" s="46"/>
      <c r="F259" s="46">
        <f t="shared" si="21"/>
        <v>0</v>
      </c>
    </row>
    <row r="260" spans="3:8" x14ac:dyDescent="0.25">
      <c r="C260" s="41" t="s">
        <v>57</v>
      </c>
      <c r="D260" s="46"/>
      <c r="E260" s="46"/>
      <c r="F260" s="46">
        <f t="shared" si="21"/>
        <v>0</v>
      </c>
    </row>
    <row r="261" spans="3:8" x14ac:dyDescent="0.25">
      <c r="C261" s="41" t="s">
        <v>58</v>
      </c>
      <c r="D261" s="46"/>
      <c r="E261" s="46"/>
      <c r="F261" s="46">
        <f t="shared" si="21"/>
        <v>0</v>
      </c>
    </row>
    <row r="262" spans="3:8" x14ac:dyDescent="0.25">
      <c r="C262" s="41" t="s">
        <v>59</v>
      </c>
      <c r="D262" s="46"/>
      <c r="E262" s="46"/>
      <c r="F262" s="46">
        <f t="shared" si="21"/>
        <v>0</v>
      </c>
    </row>
    <row r="263" spans="3:8" x14ac:dyDescent="0.25">
      <c r="C263" s="41" t="s">
        <v>60</v>
      </c>
      <c r="D263" s="46"/>
      <c r="E263" s="46"/>
      <c r="F263" s="46">
        <f t="shared" si="21"/>
        <v>0</v>
      </c>
    </row>
    <row r="264" spans="3:8" x14ac:dyDescent="0.25">
      <c r="C264" s="41" t="s">
        <v>61</v>
      </c>
      <c r="D264" s="46"/>
      <c r="E264" s="46"/>
      <c r="F264" s="46">
        <f t="shared" si="21"/>
        <v>0</v>
      </c>
    </row>
    <row r="265" spans="3:8" x14ac:dyDescent="0.25">
      <c r="C265" s="41" t="s">
        <v>62</v>
      </c>
      <c r="D265" s="46"/>
      <c r="E265" s="46"/>
      <c r="F265" s="46">
        <f t="shared" si="21"/>
        <v>0</v>
      </c>
    </row>
    <row r="266" spans="3:8" x14ac:dyDescent="0.25">
      <c r="C266" s="41" t="s">
        <v>63</v>
      </c>
      <c r="D266" s="46"/>
      <c r="E266" s="46"/>
      <c r="F266" s="46">
        <f t="shared" si="21"/>
        <v>0</v>
      </c>
    </row>
    <row r="267" spans="3:8" x14ac:dyDescent="0.25">
      <c r="C267" s="41" t="s">
        <v>64</v>
      </c>
      <c r="D267" s="46"/>
      <c r="E267" s="46"/>
      <c r="F267" s="46">
        <f t="shared" si="21"/>
        <v>0</v>
      </c>
    </row>
    <row r="268" spans="3:8" x14ac:dyDescent="0.25">
      <c r="C268" s="41" t="s">
        <v>65</v>
      </c>
      <c r="D268" s="46"/>
      <c r="E268" s="46"/>
      <c r="F268" s="46">
        <f t="shared" si="21"/>
        <v>0</v>
      </c>
    </row>
    <row r="269" spans="3:8" x14ac:dyDescent="0.25">
      <c r="C269" s="41" t="s">
        <v>66</v>
      </c>
      <c r="D269" s="46"/>
      <c r="E269" s="46"/>
      <c r="F269" s="46">
        <f t="shared" si="21"/>
        <v>0</v>
      </c>
    </row>
    <row r="270" spans="3:8" ht="13.8" thickBot="1" x14ac:dyDescent="0.3">
      <c r="D270" s="13">
        <f>SUM(D244:D269)</f>
        <v>0</v>
      </c>
      <c r="E270" s="13">
        <f t="shared" ref="E270:F270" si="22">SUM(E244:E269)</f>
        <v>0</v>
      </c>
      <c r="F270" s="13">
        <f t="shared" si="22"/>
        <v>0</v>
      </c>
      <c r="G270" s="1">
        <f>'Lease receivable'!F62</f>
        <v>9944</v>
      </c>
      <c r="H270" s="10">
        <f>D270-G270</f>
        <v>-9944</v>
      </c>
    </row>
    <row r="272" spans="3:8" x14ac:dyDescent="0.25">
      <c r="C272" s="100" t="s">
        <v>38</v>
      </c>
      <c r="D272" s="100"/>
      <c r="E272" s="100"/>
      <c r="F272" s="100"/>
    </row>
    <row r="273" spans="3:6" x14ac:dyDescent="0.25">
      <c r="D273" s="40" t="s">
        <v>28</v>
      </c>
      <c r="E273" s="40" t="s">
        <v>29</v>
      </c>
      <c r="F273" s="40" t="s">
        <v>30</v>
      </c>
    </row>
    <row r="274" spans="3:6" x14ac:dyDescent="0.25">
      <c r="C274" s="2" t="s">
        <v>31</v>
      </c>
    </row>
    <row r="275" spans="3:6" x14ac:dyDescent="0.25">
      <c r="C275" s="41">
        <v>2026</v>
      </c>
      <c r="D275" s="28"/>
      <c r="E275" s="28"/>
      <c r="F275" s="28">
        <f>+D275+E275</f>
        <v>0</v>
      </c>
    </row>
    <row r="276" spans="3:6" x14ac:dyDescent="0.25">
      <c r="C276" s="41">
        <v>2027</v>
      </c>
      <c r="D276" s="46"/>
      <c r="E276" s="46"/>
      <c r="F276" s="46">
        <f t="shared" ref="F276:F300" si="23">+D276+E276</f>
        <v>0</v>
      </c>
    </row>
    <row r="277" spans="3:6" x14ac:dyDescent="0.25">
      <c r="C277" s="41">
        <v>2028</v>
      </c>
      <c r="D277" s="46"/>
      <c r="E277" s="46"/>
      <c r="F277" s="46">
        <f t="shared" si="23"/>
        <v>0</v>
      </c>
    </row>
    <row r="278" spans="3:6" x14ac:dyDescent="0.25">
      <c r="C278" s="41">
        <v>2029</v>
      </c>
      <c r="D278" s="46"/>
      <c r="E278" s="46"/>
      <c r="F278" s="46">
        <f t="shared" si="23"/>
        <v>0</v>
      </c>
    </row>
    <row r="279" spans="3:6" x14ac:dyDescent="0.25">
      <c r="C279" s="41">
        <v>2030</v>
      </c>
      <c r="D279" s="46"/>
      <c r="E279" s="46"/>
      <c r="F279" s="46">
        <f t="shared" si="23"/>
        <v>0</v>
      </c>
    </row>
    <row r="280" spans="3:6" x14ac:dyDescent="0.25">
      <c r="C280" s="41" t="s">
        <v>46</v>
      </c>
      <c r="D280" s="46"/>
      <c r="E280" s="46"/>
      <c r="F280" s="46">
        <f t="shared" si="23"/>
        <v>0</v>
      </c>
    </row>
    <row r="281" spans="3:6" x14ac:dyDescent="0.25">
      <c r="C281" s="41" t="s">
        <v>47</v>
      </c>
      <c r="D281" s="46"/>
      <c r="E281" s="46"/>
      <c r="F281" s="46">
        <f t="shared" si="23"/>
        <v>0</v>
      </c>
    </row>
    <row r="282" spans="3:6" x14ac:dyDescent="0.25">
      <c r="C282" s="2" t="s">
        <v>48</v>
      </c>
      <c r="D282" s="46"/>
      <c r="E282" s="46"/>
      <c r="F282" s="46">
        <f t="shared" si="23"/>
        <v>0</v>
      </c>
    </row>
    <row r="283" spans="3:6" x14ac:dyDescent="0.25">
      <c r="C283" s="41" t="s">
        <v>49</v>
      </c>
      <c r="D283" s="46"/>
      <c r="E283" s="46"/>
      <c r="F283" s="46">
        <f t="shared" si="23"/>
        <v>0</v>
      </c>
    </row>
    <row r="284" spans="3:6" x14ac:dyDescent="0.25">
      <c r="C284" s="41" t="s">
        <v>50</v>
      </c>
      <c r="D284" s="46"/>
      <c r="E284" s="46"/>
      <c r="F284" s="46">
        <f t="shared" si="23"/>
        <v>0</v>
      </c>
    </row>
    <row r="285" spans="3:6" x14ac:dyDescent="0.25">
      <c r="C285" s="41" t="s">
        <v>51</v>
      </c>
      <c r="D285" s="46"/>
      <c r="E285" s="46"/>
      <c r="F285" s="46">
        <f t="shared" si="23"/>
        <v>0</v>
      </c>
    </row>
    <row r="286" spans="3:6" x14ac:dyDescent="0.25">
      <c r="C286" s="41" t="s">
        <v>52</v>
      </c>
      <c r="D286" s="46"/>
      <c r="E286" s="46"/>
      <c r="F286" s="46">
        <f t="shared" si="23"/>
        <v>0</v>
      </c>
    </row>
    <row r="287" spans="3:6" x14ac:dyDescent="0.25">
      <c r="C287" s="41" t="s">
        <v>53</v>
      </c>
      <c r="D287" s="46"/>
      <c r="E287" s="46"/>
      <c r="F287" s="46">
        <f t="shared" si="23"/>
        <v>0</v>
      </c>
    </row>
    <row r="288" spans="3:6" x14ac:dyDescent="0.25">
      <c r="C288" s="41" t="s">
        <v>54</v>
      </c>
      <c r="D288" s="46"/>
      <c r="E288" s="46"/>
      <c r="F288" s="46">
        <f t="shared" si="23"/>
        <v>0</v>
      </c>
    </row>
    <row r="289" spans="3:8" x14ac:dyDescent="0.25">
      <c r="C289" s="41" t="s">
        <v>55</v>
      </c>
      <c r="D289" s="46"/>
      <c r="E289" s="46"/>
      <c r="F289" s="46">
        <f t="shared" si="23"/>
        <v>0</v>
      </c>
    </row>
    <row r="290" spans="3:8" x14ac:dyDescent="0.25">
      <c r="C290" s="41" t="s">
        <v>56</v>
      </c>
      <c r="D290" s="46"/>
      <c r="E290" s="46"/>
      <c r="F290" s="46">
        <f t="shared" si="23"/>
        <v>0</v>
      </c>
    </row>
    <row r="291" spans="3:8" x14ac:dyDescent="0.25">
      <c r="C291" s="41" t="s">
        <v>57</v>
      </c>
      <c r="D291" s="46"/>
      <c r="E291" s="46"/>
      <c r="F291" s="46">
        <f t="shared" si="23"/>
        <v>0</v>
      </c>
    </row>
    <row r="292" spans="3:8" x14ac:dyDescent="0.25">
      <c r="C292" s="41" t="s">
        <v>58</v>
      </c>
      <c r="D292" s="46"/>
      <c r="E292" s="46"/>
      <c r="F292" s="46">
        <f t="shared" si="23"/>
        <v>0</v>
      </c>
    </row>
    <row r="293" spans="3:8" x14ac:dyDescent="0.25">
      <c r="C293" s="41" t="s">
        <v>59</v>
      </c>
      <c r="D293" s="46"/>
      <c r="E293" s="46"/>
      <c r="F293" s="46">
        <f t="shared" si="23"/>
        <v>0</v>
      </c>
    </row>
    <row r="294" spans="3:8" x14ac:dyDescent="0.25">
      <c r="C294" s="41" t="s">
        <v>60</v>
      </c>
      <c r="D294" s="46"/>
      <c r="E294" s="46"/>
      <c r="F294" s="46">
        <f t="shared" si="23"/>
        <v>0</v>
      </c>
    </row>
    <row r="295" spans="3:8" x14ac:dyDescent="0.25">
      <c r="C295" s="41" t="s">
        <v>61</v>
      </c>
      <c r="D295" s="46"/>
      <c r="E295" s="46"/>
      <c r="F295" s="46">
        <f t="shared" si="23"/>
        <v>0</v>
      </c>
    </row>
    <row r="296" spans="3:8" x14ac:dyDescent="0.25">
      <c r="C296" s="41" t="s">
        <v>62</v>
      </c>
      <c r="D296" s="46"/>
      <c r="E296" s="46"/>
      <c r="F296" s="46">
        <f t="shared" si="23"/>
        <v>0</v>
      </c>
    </row>
    <row r="297" spans="3:8" x14ac:dyDescent="0.25">
      <c r="C297" s="41" t="s">
        <v>63</v>
      </c>
      <c r="D297" s="46"/>
      <c r="E297" s="46"/>
      <c r="F297" s="46">
        <f t="shared" si="23"/>
        <v>0</v>
      </c>
    </row>
    <row r="298" spans="3:8" x14ac:dyDescent="0.25">
      <c r="C298" s="41" t="s">
        <v>64</v>
      </c>
      <c r="D298" s="46"/>
      <c r="E298" s="46"/>
      <c r="F298" s="46">
        <f t="shared" si="23"/>
        <v>0</v>
      </c>
    </row>
    <row r="299" spans="3:8" x14ac:dyDescent="0.25">
      <c r="C299" s="41" t="s">
        <v>65</v>
      </c>
      <c r="D299" s="46"/>
      <c r="E299" s="46"/>
      <c r="F299" s="46">
        <f t="shared" si="23"/>
        <v>0</v>
      </c>
    </row>
    <row r="300" spans="3:8" x14ac:dyDescent="0.25">
      <c r="C300" s="41" t="s">
        <v>66</v>
      </c>
      <c r="D300" s="46"/>
      <c r="E300" s="46"/>
      <c r="F300" s="46">
        <f t="shared" si="23"/>
        <v>0</v>
      </c>
    </row>
    <row r="301" spans="3:8" ht="13.8" thickBot="1" x14ac:dyDescent="0.3">
      <c r="D301" s="13">
        <f>SUM(D275:D300)</f>
        <v>0</v>
      </c>
      <c r="E301" s="13">
        <f t="shared" ref="E301:F301" si="24">SUM(E275:E300)</f>
        <v>0</v>
      </c>
      <c r="F301" s="13">
        <f t="shared" si="24"/>
        <v>0</v>
      </c>
      <c r="G301" s="2">
        <f>'Lease receivable'!F70</f>
        <v>135</v>
      </c>
      <c r="H301" s="10">
        <f>D301-G301</f>
        <v>-135</v>
      </c>
    </row>
    <row r="303" spans="3:8" x14ac:dyDescent="0.25">
      <c r="C303" s="25" t="s">
        <v>19</v>
      </c>
      <c r="D303" s="10">
        <f>D84-D115-D146-D177-D208-D239-D270-D301</f>
        <v>0</v>
      </c>
      <c r="E303" s="10">
        <f t="shared" ref="E303:F303" si="25">E84-E115-E146-E177-E208-E239-E270-E301</f>
        <v>0</v>
      </c>
      <c r="F303" s="10">
        <f t="shared" si="25"/>
        <v>0</v>
      </c>
    </row>
  </sheetData>
  <mergeCells count="10">
    <mergeCell ref="C179:F179"/>
    <mergeCell ref="C210:F210"/>
    <mergeCell ref="C241:F241"/>
    <mergeCell ref="C272:F272"/>
    <mergeCell ref="C1:F1"/>
    <mergeCell ref="C28:F28"/>
    <mergeCell ref="C55:F55"/>
    <mergeCell ref="C86:F86"/>
    <mergeCell ref="C117:F117"/>
    <mergeCell ref="C148:F148"/>
  </mergeCells>
  <phoneticPr fontId="11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10388d5-a73f-4782-bd07-8ed23d8c1b47" xsi:nil="true"/>
    <lcf76f155ced4ddcb4097134ff3c332f xmlns="0488c51a-4c21-4608-946d-d6605ea10ad7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9F1A9786149849AF2DC3EE8A863F1E" ma:contentTypeVersion="14" ma:contentTypeDescription="Create a new document." ma:contentTypeScope="" ma:versionID="ef2780633bf4a1ba8670f0a721c600c4">
  <xsd:schema xmlns:xsd="http://www.w3.org/2001/XMLSchema" xmlns:xs="http://www.w3.org/2001/XMLSchema" xmlns:p="http://schemas.microsoft.com/office/2006/metadata/properties" xmlns:ns2="0488c51a-4c21-4608-946d-d6605ea10ad7" xmlns:ns3="a10388d5-a73f-4782-bd07-8ed23d8c1b47" targetNamespace="http://schemas.microsoft.com/office/2006/metadata/properties" ma:root="true" ma:fieldsID="8b1365cf480568a5853f7b6a0e87cf52" ns2:_="" ns3:_="">
    <xsd:import namespace="0488c51a-4c21-4608-946d-d6605ea10ad7"/>
    <xsd:import namespace="a10388d5-a73f-4782-bd07-8ed23d8c1b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88c51a-4c21-4608-946d-d6605ea10a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f389013-c5e5-4aa2-b51a-d914561c4c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0388d5-a73f-4782-bd07-8ed23d8c1b4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15966db-18e2-4e08-8b81-39fa4a93e30f}" ma:internalName="TaxCatchAll" ma:showField="CatchAllData" ma:web="a10388d5-a73f-4782-bd07-8ed23d8c1b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4EA3961-9B5F-4A4E-97CC-C33249A3AA04}">
  <ds:schemaRefs>
    <ds:schemaRef ds:uri="http://schemas.microsoft.com/office/2006/metadata/properties"/>
    <ds:schemaRef ds:uri="http://schemas.microsoft.com/office/infopath/2007/PartnerControls"/>
    <ds:schemaRef ds:uri="a10388d5-a73f-4782-bd07-8ed23d8c1b47"/>
    <ds:schemaRef ds:uri="0488c51a-4c21-4608-946d-d6605ea10ad7"/>
  </ds:schemaRefs>
</ds:datastoreItem>
</file>

<file path=customXml/itemProps2.xml><?xml version="1.0" encoding="utf-8"?>
<ds:datastoreItem xmlns:ds="http://schemas.openxmlformats.org/officeDocument/2006/customXml" ds:itemID="{8963896A-C534-46D8-8E88-91DD783AC73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05B13F-959E-4156-874D-CC00214671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88c51a-4c21-4608-946d-d6605ea10ad7"/>
    <ds:schemaRef ds:uri="a10388d5-a73f-4782-bd07-8ed23d8c1b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ROA</vt:lpstr>
      <vt:lpstr>Lease liability</vt:lpstr>
      <vt:lpstr>Future lease pymt</vt:lpstr>
      <vt:lpstr>Lease receivable</vt:lpstr>
      <vt:lpstr>Deferred inflows</vt:lpstr>
      <vt:lpstr>Future lease rec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Peña, Gabriel (FIN)</dc:creator>
  <cp:lastModifiedBy>Willis, Kevin (COC)</cp:lastModifiedBy>
  <dcterms:created xsi:type="dcterms:W3CDTF">2023-09-08T21:11:15Z</dcterms:created>
  <dcterms:modified xsi:type="dcterms:W3CDTF">2025-08-21T21:14:02Z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0x010100389F1A9786149849AF2DC3EE8A863F1E</vt:lpwstr>
  </property>
  <property fmtid="{D5CDD505-2E9C-101B-9397-08002B2CF9AE}" pid="3" name="MediaServiceImageTags">
    <vt:lpwstr/>
  </property>
</Properties>
</file>